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DFF\SEKRETARIATET\Kommunikation\Hjemmeside\"/>
    </mc:Choice>
  </mc:AlternateContent>
  <xr:revisionPtr revIDLastSave="0" documentId="8_{CC19594E-F39C-48CB-BBAE-0131CEA5CB4A}" xr6:coauthVersionLast="45" xr6:coauthVersionMax="45" xr10:uidLastSave="{00000000-0000-0000-0000-000000000000}"/>
  <bookViews>
    <workbookView xWindow="-110" yWindow="-110" windowWidth="19420" windowHeight="10420" tabRatio="733" xr2:uid="{00000000-000D-0000-FFFF-FFFF00000000}"/>
  </bookViews>
  <sheets>
    <sheet name="Deltagere &amp; Point Sum 2020-21" sheetId="18" r:id="rId1"/>
    <sheet name="Score 2. afd. Minior_Puslinge" sheetId="23" r:id="rId2"/>
    <sheet name="Score 2. afd. D_P &amp; Kadet" sheetId="22" r:id="rId3"/>
    <sheet name="Score 2. afd. Senior &amp; 40+" sheetId="21" r:id="rId4"/>
    <sheet name="Score 1. afd. U17 +Senior &amp; 40+" sheetId="20" r:id="rId5"/>
    <sheet name="Invitation 3 afd Kårde" sheetId="11" r:id="rId6"/>
    <sheet name="Invitation 2 afd Kårde" sheetId="5" r:id="rId7"/>
    <sheet name="Invitation 1 afd Kårde" sheetId="7" r:id="rId8"/>
  </sheets>
  <definedNames>
    <definedName name="_xlnm._FilterDatabase" localSheetId="0" hidden="1">'Deltagere &amp; Point Sum 2020-21'!$A$3:$W$91</definedName>
    <definedName name="_xlnm.Print_Area" localSheetId="7">'Invitation 1 afd Kårde'!$A$1:$E$44</definedName>
    <definedName name="_xlnm.Print_Area" localSheetId="5">'Invitation 3 afd Kårde'!$A$1:$E$44</definedName>
    <definedName name="_xlnm.Print_Titles" localSheetId="0">'Deltagere &amp; Point Sum 2020-21'!$1:$3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9" i="18" l="1"/>
  <c r="R50" i="18"/>
  <c r="R49" i="18"/>
  <c r="R48" i="18"/>
  <c r="W50" i="18"/>
  <c r="W49" i="18"/>
  <c r="W48" i="18"/>
  <c r="R14" i="18"/>
  <c r="R9" i="18"/>
  <c r="R13" i="18"/>
  <c r="R6" i="18"/>
  <c r="AJ34" i="23"/>
  <c r="AJ33" i="23"/>
  <c r="AJ32" i="23"/>
  <c r="AJ31" i="23"/>
  <c r="AJ30" i="23"/>
  <c r="AJ29" i="23"/>
  <c r="AJ28" i="23"/>
  <c r="AJ27" i="23"/>
  <c r="AJ26" i="23"/>
  <c r="AJ25" i="23"/>
  <c r="AJ24" i="23"/>
  <c r="AJ23" i="23"/>
  <c r="AK22" i="23"/>
  <c r="AJ22" i="23"/>
  <c r="AL22" i="23" s="1"/>
  <c r="AO22" i="23" s="1"/>
  <c r="AK21" i="23"/>
  <c r="AL21" i="23" s="1"/>
  <c r="AO21" i="23" s="1"/>
  <c r="AJ21" i="23"/>
  <c r="AM21" i="23" s="1"/>
  <c r="AK20" i="23"/>
  <c r="AJ20" i="23"/>
  <c r="AK19" i="23"/>
  <c r="AJ19" i="23"/>
  <c r="AL19" i="23" s="1"/>
  <c r="AO19" i="23" s="1"/>
  <c r="AK18" i="23"/>
  <c r="AJ18" i="23"/>
  <c r="AK17" i="23"/>
  <c r="AJ17" i="23"/>
  <c r="AM17" i="23" s="1"/>
  <c r="AK16" i="23"/>
  <c r="AJ16" i="23"/>
  <c r="AK15" i="23"/>
  <c r="AM15" i="23" s="1"/>
  <c r="AJ15" i="23"/>
  <c r="AK14" i="23"/>
  <c r="AJ14" i="23"/>
  <c r="AK13" i="23"/>
  <c r="AJ13" i="23"/>
  <c r="AM12" i="23"/>
  <c r="AL12" i="23"/>
  <c r="AO12" i="23" s="1"/>
  <c r="AK12" i="23"/>
  <c r="AJ12" i="23"/>
  <c r="AM11" i="23"/>
  <c r="AK11" i="23"/>
  <c r="AJ11" i="23"/>
  <c r="AL11" i="23" s="1"/>
  <c r="AO11" i="23" s="1"/>
  <c r="AK10" i="23"/>
  <c r="AJ10" i="23"/>
  <c r="AK9" i="23"/>
  <c r="AL9" i="23" s="1"/>
  <c r="AO9" i="23" s="1"/>
  <c r="AJ9" i="23"/>
  <c r="AK8" i="23"/>
  <c r="AJ8" i="23"/>
  <c r="AM7" i="23"/>
  <c r="AK7" i="23"/>
  <c r="AJ7" i="23"/>
  <c r="AL7" i="23" s="1"/>
  <c r="AO7" i="23" s="1"/>
  <c r="AK6" i="23"/>
  <c r="AJ6" i="23"/>
  <c r="AK5" i="23"/>
  <c r="AJ5" i="23"/>
  <c r="AK4" i="23"/>
  <c r="AJ4" i="23"/>
  <c r="AK3" i="23"/>
  <c r="AJ3" i="23"/>
  <c r="R23" i="18"/>
  <c r="R27" i="18"/>
  <c r="W27" i="18" s="1"/>
  <c r="R31" i="18"/>
  <c r="R37" i="18"/>
  <c r="R35" i="18"/>
  <c r="R42" i="18"/>
  <c r="R33" i="18"/>
  <c r="R40" i="18"/>
  <c r="W40" i="18" s="1"/>
  <c r="AJ34" i="22"/>
  <c r="AJ33" i="22"/>
  <c r="AJ32" i="22"/>
  <c r="AJ31" i="22"/>
  <c r="AJ30" i="22"/>
  <c r="AJ29" i="22"/>
  <c r="AJ28" i="22"/>
  <c r="AJ27" i="22"/>
  <c r="AJ26" i="22"/>
  <c r="AJ25" i="22"/>
  <c r="AJ24" i="22"/>
  <c r="AJ23" i="22"/>
  <c r="AK22" i="22"/>
  <c r="AJ22" i="22"/>
  <c r="AK21" i="22"/>
  <c r="AJ21" i="22"/>
  <c r="AM21" i="22" s="1"/>
  <c r="AK20" i="22"/>
  <c r="AJ20" i="22"/>
  <c r="AK19" i="22"/>
  <c r="AJ19" i="22"/>
  <c r="AK18" i="22"/>
  <c r="AJ18" i="22"/>
  <c r="AK17" i="22"/>
  <c r="AJ17" i="22"/>
  <c r="AK16" i="22"/>
  <c r="AJ16" i="22"/>
  <c r="AL16" i="22" s="1"/>
  <c r="AO16" i="22" s="1"/>
  <c r="AK15" i="22"/>
  <c r="AJ15" i="22"/>
  <c r="AK14" i="22"/>
  <c r="AJ14" i="22"/>
  <c r="AM14" i="22" s="1"/>
  <c r="AK13" i="22"/>
  <c r="AJ13" i="22"/>
  <c r="AK12" i="22"/>
  <c r="AJ12" i="22"/>
  <c r="AM11" i="22"/>
  <c r="AK11" i="22"/>
  <c r="AJ11" i="22"/>
  <c r="AK10" i="22"/>
  <c r="AJ10" i="22"/>
  <c r="AK9" i="22"/>
  <c r="AJ9" i="22"/>
  <c r="AK8" i="22"/>
  <c r="AJ8" i="22"/>
  <c r="AK7" i="22"/>
  <c r="AJ7" i="22"/>
  <c r="AK6" i="22"/>
  <c r="AJ6" i="22"/>
  <c r="AK5" i="22"/>
  <c r="AJ5" i="22"/>
  <c r="AK4" i="22"/>
  <c r="AJ4" i="22"/>
  <c r="AK3" i="22"/>
  <c r="AJ3" i="22"/>
  <c r="W57" i="18"/>
  <c r="R55" i="18"/>
  <c r="R82" i="18"/>
  <c r="R80" i="18"/>
  <c r="R65" i="18"/>
  <c r="R69" i="18"/>
  <c r="R56" i="18"/>
  <c r="W56" i="18" s="1"/>
  <c r="R57" i="18"/>
  <c r="R63" i="18"/>
  <c r="R58" i="18"/>
  <c r="R61" i="18"/>
  <c r="W61" i="18" s="1"/>
  <c r="R66" i="18"/>
  <c r="W66" i="18" s="1"/>
  <c r="R75" i="18"/>
  <c r="R81" i="18"/>
  <c r="AM21" i="21"/>
  <c r="AM20" i="21"/>
  <c r="AM19" i="21"/>
  <c r="AO22" i="21"/>
  <c r="AK22" i="21"/>
  <c r="AL22" i="21" s="1"/>
  <c r="AK21" i="21"/>
  <c r="AK20" i="21"/>
  <c r="AK19" i="21"/>
  <c r="W55" i="18"/>
  <c r="W58" i="18"/>
  <c r="W64" i="18"/>
  <c r="W42" i="18"/>
  <c r="W35" i="18"/>
  <c r="W14" i="18"/>
  <c r="W13" i="18"/>
  <c r="AM14" i="23" l="1"/>
  <c r="AL16" i="23"/>
  <c r="AO16" i="23" s="1"/>
  <c r="AM16" i="23"/>
  <c r="AM6" i="23"/>
  <c r="AL3" i="23"/>
  <c r="AO3" i="23" s="1"/>
  <c r="AM5" i="23"/>
  <c r="AM4" i="23"/>
  <c r="AM8" i="23"/>
  <c r="AM13" i="23"/>
  <c r="AL15" i="23"/>
  <c r="AO15" i="23" s="1"/>
  <c r="AM18" i="23"/>
  <c r="AM20" i="23"/>
  <c r="AM3" i="23"/>
  <c r="AL5" i="23"/>
  <c r="AO5" i="23" s="1"/>
  <c r="AL8" i="23"/>
  <c r="AO8" i="23" s="1"/>
  <c r="AM10" i="23"/>
  <c r="AL4" i="23"/>
  <c r="AO4" i="23" s="1"/>
  <c r="AL17" i="23"/>
  <c r="AO17" i="23" s="1"/>
  <c r="AL20" i="23"/>
  <c r="AO20" i="23" s="1"/>
  <c r="AM9" i="23"/>
  <c r="AL13" i="23"/>
  <c r="AO13" i="23" s="1"/>
  <c r="AM19" i="23"/>
  <c r="AL6" i="23"/>
  <c r="AO6" i="23" s="1"/>
  <c r="AL10" i="23"/>
  <c r="AO10" i="23" s="1"/>
  <c r="AL14" i="23"/>
  <c r="AO14" i="23" s="1"/>
  <c r="AL18" i="23"/>
  <c r="AO18" i="23" s="1"/>
  <c r="AM18" i="22"/>
  <c r="AM3" i="22"/>
  <c r="AL4" i="22"/>
  <c r="AO4" i="22" s="1"/>
  <c r="AM10" i="22"/>
  <c r="AM7" i="22"/>
  <c r="AL5" i="22"/>
  <c r="AO5" i="22" s="1"/>
  <c r="AM19" i="22"/>
  <c r="AM5" i="22"/>
  <c r="AL7" i="22"/>
  <c r="AO7" i="22" s="1"/>
  <c r="AL9" i="22"/>
  <c r="AO9" i="22" s="1"/>
  <c r="AL22" i="22"/>
  <c r="AO22" i="22" s="1"/>
  <c r="AL3" i="22"/>
  <c r="AO3" i="22" s="1"/>
  <c r="AL8" i="22"/>
  <c r="AO8" i="22" s="1"/>
  <c r="AM6" i="22"/>
  <c r="AL13" i="22"/>
  <c r="AO13" i="22" s="1"/>
  <c r="AM15" i="22"/>
  <c r="AL17" i="22"/>
  <c r="AO17" i="22" s="1"/>
  <c r="AM4" i="22"/>
  <c r="AM12" i="22"/>
  <c r="AM13" i="22"/>
  <c r="AL15" i="22"/>
  <c r="AO15" i="22" s="1"/>
  <c r="AM20" i="22"/>
  <c r="AM8" i="22"/>
  <c r="AM9" i="22"/>
  <c r="AL11" i="22"/>
  <c r="AO11" i="22" s="1"/>
  <c r="AL12" i="22"/>
  <c r="AO12" i="22" s="1"/>
  <c r="AM16" i="22"/>
  <c r="AM17" i="22"/>
  <c r="AL19" i="22"/>
  <c r="AO19" i="22" s="1"/>
  <c r="AL20" i="22"/>
  <c r="AO20" i="22" s="1"/>
  <c r="AL21" i="22"/>
  <c r="AO21" i="22" s="1"/>
  <c r="AL6" i="22"/>
  <c r="AO6" i="22" s="1"/>
  <c r="AL10" i="22"/>
  <c r="AO10" i="22" s="1"/>
  <c r="AL14" i="22"/>
  <c r="AO14" i="22" s="1"/>
  <c r="AL18" i="22"/>
  <c r="AO18" i="22" s="1"/>
  <c r="AO1" i="23" l="1"/>
  <c r="AO1" i="22"/>
  <c r="AJ34" i="21" l="1"/>
  <c r="AJ33" i="21"/>
  <c r="AJ32" i="21"/>
  <c r="AJ31" i="21"/>
  <c r="AJ30" i="21"/>
  <c r="AJ29" i="21"/>
  <c r="AJ28" i="21"/>
  <c r="AJ27" i="21"/>
  <c r="AJ26" i="21"/>
  <c r="AJ25" i="21"/>
  <c r="AJ24" i="21"/>
  <c r="AJ23" i="21"/>
  <c r="AJ22" i="21"/>
  <c r="AJ21" i="21"/>
  <c r="AL21" i="21" s="1"/>
  <c r="AO21" i="21" s="1"/>
  <c r="AJ20" i="21"/>
  <c r="AL20" i="21" s="1"/>
  <c r="AO20" i="21" s="1"/>
  <c r="AJ19" i="21"/>
  <c r="AL19" i="21" s="1"/>
  <c r="AO19" i="21" s="1"/>
  <c r="AK18" i="21"/>
  <c r="AJ18" i="21"/>
  <c r="AK17" i="21"/>
  <c r="AJ17" i="21"/>
  <c r="AK16" i="21"/>
  <c r="AJ16" i="21"/>
  <c r="AK15" i="21"/>
  <c r="AJ15" i="21"/>
  <c r="AK14" i="21"/>
  <c r="AJ14" i="21"/>
  <c r="AK13" i="21"/>
  <c r="AJ13" i="21"/>
  <c r="AK12" i="21"/>
  <c r="AJ12" i="21"/>
  <c r="AK11" i="21"/>
  <c r="AJ11" i="21"/>
  <c r="AK10" i="21"/>
  <c r="AJ10" i="21"/>
  <c r="AK9" i="21"/>
  <c r="AJ9" i="21"/>
  <c r="AK8" i="21"/>
  <c r="AJ8" i="21"/>
  <c r="AK7" i="21"/>
  <c r="AJ7" i="21"/>
  <c r="AK6" i="21"/>
  <c r="AJ6" i="21"/>
  <c r="AK5" i="21"/>
  <c r="AJ5" i="21"/>
  <c r="AK4" i="21"/>
  <c r="AJ4" i="21"/>
  <c r="AM4" i="21" s="1"/>
  <c r="AK3" i="21"/>
  <c r="AJ3" i="21"/>
  <c r="AL3" i="21" l="1"/>
  <c r="AO3" i="21" s="1"/>
  <c r="AL7" i="21"/>
  <c r="AO7" i="21" s="1"/>
  <c r="AL15" i="21"/>
  <c r="AO15" i="21" s="1"/>
  <c r="AM5" i="21"/>
  <c r="AM16" i="21"/>
  <c r="AM13" i="21"/>
  <c r="AM8" i="21"/>
  <c r="AL12" i="21"/>
  <c r="AO12" i="21" s="1"/>
  <c r="AM12" i="21"/>
  <c r="AL11" i="21"/>
  <c r="AO11" i="21" s="1"/>
  <c r="AM11" i="21"/>
  <c r="AM9" i="21"/>
  <c r="AM17" i="21"/>
  <c r="AM3" i="21"/>
  <c r="AL4" i="21"/>
  <c r="AO4" i="21" s="1"/>
  <c r="AM7" i="21"/>
  <c r="AM18" i="21"/>
  <c r="AL5" i="21"/>
  <c r="AO5" i="21" s="1"/>
  <c r="AM10" i="21"/>
  <c r="AL13" i="21"/>
  <c r="AO13" i="21" s="1"/>
  <c r="AL8" i="21"/>
  <c r="AO8" i="21" s="1"/>
  <c r="AL16" i="21"/>
  <c r="AO16" i="21" s="1"/>
  <c r="AM6" i="21"/>
  <c r="AL9" i="21"/>
  <c r="AO9" i="21" s="1"/>
  <c r="AM14" i="21"/>
  <c r="AM15" i="21"/>
  <c r="AL17" i="21"/>
  <c r="AO17" i="21" s="1"/>
  <c r="AL6" i="21"/>
  <c r="AO6" i="21" s="1"/>
  <c r="AL10" i="21"/>
  <c r="AO10" i="21" s="1"/>
  <c r="AL14" i="21"/>
  <c r="AO14" i="21" s="1"/>
  <c r="AL18" i="21"/>
  <c r="AO18" i="21" s="1"/>
  <c r="Q87" i="18"/>
  <c r="Q82" i="18"/>
  <c r="Q81" i="18"/>
  <c r="Q75" i="18"/>
  <c r="Q72" i="18"/>
  <c r="Q69" i="18"/>
  <c r="Q68" i="18"/>
  <c r="Q65" i="18"/>
  <c r="W65" i="18" s="1"/>
  <c r="Q63" i="18"/>
  <c r="W63" i="18" s="1"/>
  <c r="Q62" i="18"/>
  <c r="W62" i="18" s="1"/>
  <c r="Q41" i="18"/>
  <c r="Q38" i="18"/>
  <c r="Q51" i="18"/>
  <c r="Q37" i="18"/>
  <c r="Q32" i="18"/>
  <c r="AK18" i="20"/>
  <c r="AK17" i="20"/>
  <c r="AK16" i="20"/>
  <c r="AK15" i="20"/>
  <c r="AK14" i="20"/>
  <c r="AK13" i="20"/>
  <c r="AO1" i="21" l="1"/>
  <c r="W52" i="18"/>
  <c r="W76" i="18" l="1"/>
  <c r="W53" i="18"/>
  <c r="W75" i="18"/>
  <c r="W73" i="18"/>
  <c r="W51" i="18"/>
  <c r="W70" i="18"/>
  <c r="W30" i="18"/>
  <c r="W19" i="18"/>
  <c r="W20" i="18"/>
  <c r="W71" i="18"/>
  <c r="W54" i="18"/>
  <c r="W15" i="18" l="1"/>
  <c r="W26" i="18"/>
  <c r="W68" i="18"/>
  <c r="W79" i="18"/>
  <c r="W17" i="18" l="1"/>
  <c r="W18" i="18"/>
  <c r="W34" i="18"/>
  <c r="W36" i="18"/>
  <c r="W29" i="18"/>
  <c r="W38" i="18"/>
  <c r="W47" i="18"/>
  <c r="W77" i="18"/>
  <c r="W78" i="18"/>
  <c r="W60" i="18"/>
  <c r="W59" i="18"/>
  <c r="W83" i="18"/>
  <c r="J91" i="18"/>
  <c r="I91" i="18"/>
  <c r="H91" i="18"/>
  <c r="G91" i="18"/>
  <c r="F91" i="18"/>
  <c r="E91" i="18"/>
  <c r="D91" i="18"/>
  <c r="W32" i="18"/>
  <c r="W45" i="18"/>
  <c r="W84" i="18"/>
  <c r="W87" i="18"/>
  <c r="W88" i="18"/>
  <c r="W89" i="18"/>
  <c r="W90" i="18"/>
  <c r="AK4" i="20"/>
  <c r="AJ34" i="20"/>
  <c r="AJ33" i="20"/>
  <c r="AJ32" i="20"/>
  <c r="AJ31" i="20"/>
  <c r="AJ30" i="20"/>
  <c r="AJ29" i="20"/>
  <c r="AJ28" i="20"/>
  <c r="AJ27" i="20"/>
  <c r="AJ26" i="20"/>
  <c r="AJ25" i="20"/>
  <c r="AJ24" i="20"/>
  <c r="AJ23" i="20"/>
  <c r="AJ22" i="20"/>
  <c r="AJ21" i="20"/>
  <c r="AJ20" i="20"/>
  <c r="AJ19" i="20"/>
  <c r="AL18" i="20"/>
  <c r="AO18" i="20" s="1"/>
  <c r="AJ18" i="20"/>
  <c r="AJ17" i="20"/>
  <c r="AJ16" i="20"/>
  <c r="AJ15" i="20"/>
  <c r="AJ14" i="20"/>
  <c r="AJ13" i="20"/>
  <c r="AK12" i="20"/>
  <c r="AJ12" i="20"/>
  <c r="AK11" i="20"/>
  <c r="AJ11" i="20"/>
  <c r="AK10" i="20"/>
  <c r="AJ10" i="20"/>
  <c r="AK9" i="20"/>
  <c r="AJ9" i="20"/>
  <c r="AK8" i="20"/>
  <c r="AJ8" i="20"/>
  <c r="AK7" i="20"/>
  <c r="AJ7" i="20"/>
  <c r="AK6" i="20"/>
  <c r="AJ6" i="20"/>
  <c r="AK5" i="20"/>
  <c r="AJ5" i="20"/>
  <c r="AJ4" i="20"/>
  <c r="AK3" i="20"/>
  <c r="AJ3" i="20"/>
  <c r="P91" i="18"/>
  <c r="O91" i="18"/>
  <c r="N91" i="18"/>
  <c r="M91" i="18"/>
  <c r="L91" i="18"/>
  <c r="K91" i="18"/>
  <c r="C91" i="18" l="1"/>
  <c r="AL12" i="20"/>
  <c r="AO12" i="20" s="1"/>
  <c r="AL17" i="20"/>
  <c r="AO17" i="20" s="1"/>
  <c r="AL16" i="20"/>
  <c r="AO16" i="20" s="1"/>
  <c r="AL15" i="20"/>
  <c r="AO15" i="20" s="1"/>
  <c r="AL14" i="20"/>
  <c r="AO14" i="20" s="1"/>
  <c r="AL13" i="20"/>
  <c r="AO13" i="20" s="1"/>
  <c r="AL8" i="20"/>
  <c r="AO8" i="20" s="1"/>
  <c r="AL4" i="20"/>
  <c r="AO4" i="20" s="1"/>
  <c r="W85" i="18" s="1"/>
  <c r="AL3" i="20"/>
  <c r="AO3" i="20" s="1"/>
  <c r="AL5" i="20"/>
  <c r="AO5" i="20" s="1"/>
  <c r="W67" i="18" s="1"/>
  <c r="AL9" i="20"/>
  <c r="AO9" i="20" s="1"/>
  <c r="AL11" i="20"/>
  <c r="AO11" i="20" s="1"/>
  <c r="AL7" i="20"/>
  <c r="AO7" i="20" s="1"/>
  <c r="W81" i="18"/>
  <c r="AL6" i="20"/>
  <c r="AO6" i="20" s="1"/>
  <c r="AL10" i="20"/>
  <c r="AO10" i="20" s="1"/>
  <c r="AM12" i="20"/>
  <c r="W74" i="18"/>
  <c r="W80" i="18"/>
  <c r="W82" i="18"/>
  <c r="W86" i="18"/>
  <c r="W69" i="18"/>
  <c r="W44" i="18"/>
  <c r="W24" i="18"/>
  <c r="W8" i="18"/>
  <c r="W9" i="18"/>
  <c r="W12" i="18"/>
  <c r="W16" i="18"/>
  <c r="W11" i="18"/>
  <c r="W7" i="18"/>
  <c r="W10" i="18"/>
  <c r="W6" i="18"/>
  <c r="W5" i="18"/>
  <c r="W4" i="18"/>
  <c r="W21" i="18"/>
  <c r="W28" i="18"/>
  <c r="W25" i="18"/>
  <c r="W22" i="18"/>
  <c r="W39" i="18"/>
  <c r="W43" i="18"/>
  <c r="W46" i="18"/>
  <c r="AM13" i="20"/>
  <c r="AM17" i="20"/>
  <c r="AM10" i="20"/>
  <c r="AM18" i="20"/>
  <c r="AM16" i="20"/>
  <c r="AM15" i="20"/>
  <c r="AM14" i="20"/>
  <c r="AM9" i="20"/>
  <c r="AM5" i="20"/>
  <c r="AM3" i="20"/>
  <c r="AM11" i="20"/>
  <c r="AM8" i="20"/>
  <c r="AM7" i="20"/>
  <c r="AM6" i="20"/>
  <c r="AM4" i="20"/>
  <c r="W31" i="18" l="1"/>
  <c r="W23" i="18"/>
  <c r="W41" i="18"/>
  <c r="W33" i="18"/>
  <c r="W37" i="18"/>
  <c r="W72" i="18"/>
  <c r="AO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K2" authorId="0" shapeId="0" xr:uid="{5EA5F1F3-642B-485C-A276-0668F99B5007}">
      <text>
        <r>
          <rPr>
            <sz val="9"/>
            <color indexed="81"/>
            <rFont val="Tahoma"/>
            <family val="2"/>
          </rPr>
          <t xml:space="preserve">20/9-2020
</t>
        </r>
      </text>
    </comment>
    <comment ref="L2" authorId="0" shapeId="0" xr:uid="{9952DB7F-E1A4-48B9-9532-3F6B67ACFB42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Q2" authorId="0" shapeId="0" xr:uid="{DCBF80F1-5BC6-4BD2-A324-CC3F7C56929B}">
      <text>
        <r>
          <rPr>
            <sz val="9"/>
            <color indexed="81"/>
            <rFont val="Tahoma"/>
            <family val="2"/>
          </rPr>
          <t xml:space="preserve">20/9-2020
</t>
        </r>
      </text>
    </comment>
    <comment ref="R2" authorId="0" shapeId="0" xr:uid="{30288491-768E-4FCA-94AA-667036D1A167}">
      <text>
        <r>
          <rPr>
            <sz val="9"/>
            <color indexed="81"/>
            <rFont val="Tahoma"/>
            <family val="2"/>
          </rPr>
          <t xml:space="preserve">7/4-2019
</t>
        </r>
      </text>
    </comment>
    <comment ref="K3" authorId="0" shapeId="0" xr:uid="{5E74D728-1D24-4619-9F97-C6D81266D8F8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" authorId="0" shapeId="0" xr:uid="{F36E96F2-BF4D-40D5-960E-FD692961D72B}">
      <text>
        <r>
          <rPr>
            <b/>
            <sz val="9"/>
            <color indexed="81"/>
            <rFont val="Tahoma"/>
            <charset val="1"/>
          </rPr>
          <t>Fægteklubben Sydjylland - Kolding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3" authorId="0" shapeId="0" xr:uid="{703B53B3-100D-470F-A8C2-DAD6F2BD6B2C}">
      <text>
        <r>
          <rPr>
            <b/>
            <sz val="9"/>
            <color indexed="81"/>
            <rFont val="Tahoma"/>
            <charset val="1"/>
          </rPr>
          <t>Odense Fægteklub</t>
        </r>
      </text>
    </comment>
    <comment ref="Q44" authorId="0" shapeId="0" xr:uid="{51D9FC4B-3FDD-4AA2-BDF8-58FF33FEB523}">
      <text>
        <r>
          <rPr>
            <sz val="9"/>
            <color indexed="81"/>
            <rFont val="Tahoma"/>
            <family val="2"/>
          </rPr>
          <t xml:space="preserve">Trukket sig pga. skade
</t>
        </r>
      </text>
    </comment>
    <comment ref="C91" authorId="0" shapeId="0" xr:uid="{44D93140-21BA-499F-8D32-61BD47A729EF}">
      <text>
        <r>
          <rPr>
            <sz val="9"/>
            <color indexed="81"/>
            <rFont val="Tahoma"/>
            <family val="2"/>
          </rPr>
          <t xml:space="preserve">Akkumuleret SUM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O1" authorId="0" shapeId="0" xr:uid="{5A6E7A02-6B74-48D7-8EF0-65AF650A3F5C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O1" authorId="0" shapeId="0" xr:uid="{9183A2F5-7789-4632-8B4E-F4C641322DCC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O1" authorId="0" shapeId="0" xr:uid="{C6DEE322-9403-4211-B28A-32CF665AB52E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  <comment ref="AN4" authorId="0" shapeId="0" xr:uid="{A22EFE90-6217-4318-9EA6-3E74D19FEAC5}">
      <text>
        <r>
          <rPr>
            <sz val="9"/>
            <color indexed="81"/>
            <rFont val="Tahoma"/>
            <family val="2"/>
          </rPr>
          <t xml:space="preserve">Trukket sig pga. skade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 Kokborg</author>
  </authors>
  <commentList>
    <comment ref="AO1" authorId="0" shapeId="0" xr:uid="{68F2503E-A8CD-40C2-8A3D-CA19F90556A8}">
      <text>
        <r>
          <rPr>
            <sz val="9"/>
            <color indexed="81"/>
            <rFont val="Tahoma"/>
            <family val="2"/>
          </rPr>
          <t xml:space="preserve">Samlet pointsum ved afd.
</t>
        </r>
      </text>
    </comment>
    <comment ref="AN14" authorId="0" shapeId="0" xr:uid="{4C1A8698-6CA2-40EC-BD0F-519BFA8A724C}">
      <text>
        <r>
          <rPr>
            <sz val="9"/>
            <color indexed="81"/>
            <rFont val="Tahoma"/>
            <family val="2"/>
          </rPr>
          <t xml:space="preserve">Trukket sig pga. skade
</t>
        </r>
      </text>
    </comment>
  </commentList>
</comments>
</file>

<file path=xl/sharedStrings.xml><?xml version="1.0" encoding="utf-8"?>
<sst xmlns="http://schemas.openxmlformats.org/spreadsheetml/2006/main" count="739" uniqueCount="306">
  <si>
    <t>Kadet</t>
  </si>
  <si>
    <t>Senior</t>
  </si>
  <si>
    <t>Veteran</t>
  </si>
  <si>
    <t>Hvor:</t>
  </si>
  <si>
    <t>6000 Kolding</t>
  </si>
  <si>
    <t>Hvornår:</t>
  </si>
  <si>
    <t>B&amp;U</t>
  </si>
  <si>
    <t>Efter B&amp;U, men ikke før kl. 12</t>
  </si>
  <si>
    <t>Kr.</t>
  </si>
  <si>
    <t>Startgebyr:</t>
  </si>
  <si>
    <t>50,-</t>
  </si>
  <si>
    <t>Klubvis:</t>
  </si>
  <si>
    <t>fk.sydjylland@gmail.com</t>
  </si>
  <si>
    <t>Angiv fulde navn, fødselsår og fægteklasse ved tilmelding til ovennævnte mail</t>
  </si>
  <si>
    <t>Tilmelding:</t>
  </si>
  <si>
    <t>Forplejning:</t>
  </si>
  <si>
    <t>Start nr. 2:</t>
  </si>
  <si>
    <t>30,-</t>
  </si>
  <si>
    <t>Cafeteria vil være åben kl. 10 - 14</t>
  </si>
  <si>
    <t>Fægteklasser:</t>
  </si>
  <si>
    <t xml:space="preserve">Dreng/Pige U14 </t>
  </si>
  <si>
    <t>Minior U10</t>
  </si>
  <si>
    <t>Pusling U12</t>
  </si>
  <si>
    <t>Fødselsår</t>
  </si>
  <si>
    <t>Navn</t>
  </si>
  <si>
    <t>Kadet U16</t>
  </si>
  <si>
    <t>Junior U20</t>
  </si>
  <si>
    <t xml:space="preserve">Senior </t>
  </si>
  <si>
    <t>Aldersgrænse</t>
  </si>
  <si>
    <t>10 - 12</t>
  </si>
  <si>
    <t>40 +</t>
  </si>
  <si>
    <t>13-14</t>
  </si>
  <si>
    <t>15-16</t>
  </si>
  <si>
    <t>17 - 19</t>
  </si>
  <si>
    <t>20 - 39</t>
  </si>
  <si>
    <t>Bemærkning</t>
  </si>
  <si>
    <t>Må gerne stille op som senior</t>
  </si>
  <si>
    <t>Fægteudstyr:</t>
  </si>
  <si>
    <t>Minior &amp; Puslinge</t>
  </si>
  <si>
    <t>Jakke, buks og maske: Minimum 350N</t>
  </si>
  <si>
    <t>Klinge 0 med lille skål</t>
  </si>
  <si>
    <t>Fra D/P:</t>
  </si>
  <si>
    <t>Jakke og Buks:</t>
  </si>
  <si>
    <t>FIE-mærke dvs. 800 N</t>
  </si>
  <si>
    <t>Maske</t>
  </si>
  <si>
    <t>FIE-mærke dvs. 1600 N</t>
  </si>
  <si>
    <t>Piger/Kvinder:</t>
  </si>
  <si>
    <t>Brystbeskyttelse skal anvendes</t>
  </si>
  <si>
    <t>Pastron/Vest</t>
  </si>
  <si>
    <t>Krav vedr.</t>
  </si>
  <si>
    <t>Frivillig om en sådan benyttes, men det anbefales</t>
  </si>
  <si>
    <t>Konkurrence:</t>
  </si>
  <si>
    <t>Der fægtes normalt 2 runder, men afhægig af deltagerantal ændres dette.</t>
  </si>
  <si>
    <t>Afhængig af deltagerantal kan klasser slås sammen, men de hædres hver for sig.</t>
  </si>
  <si>
    <t>Dommer:</t>
  </si>
  <si>
    <t>B&amp;U:</t>
  </si>
  <si>
    <t>Klubber stiller med dommere</t>
  </si>
  <si>
    <t>Senior/Vetaran</t>
  </si>
  <si>
    <t>Dømmer selv</t>
  </si>
  <si>
    <t>Ingen kønsopdeling i hædring</t>
  </si>
  <si>
    <t>Man må stille op i sin egen aldersklasse og en over, gælder dog ikke senior &gt; veteran</t>
  </si>
  <si>
    <t>Samlet vinder af Cuppen er den der i sin klasse har flest point baseret på fire afdelinger</t>
  </si>
  <si>
    <t>Fægter sammen &lt;</t>
  </si>
  <si>
    <t>Fægteklubben Sydjylland</t>
  </si>
  <si>
    <t xml:space="preserve">Arrangør: </t>
  </si>
  <si>
    <t>Klub</t>
  </si>
  <si>
    <t>Årgang</t>
  </si>
  <si>
    <t>x</t>
  </si>
  <si>
    <t>Jens Magnus Grønfeldt</t>
  </si>
  <si>
    <t>FKSJ</t>
  </si>
  <si>
    <t>Eskild Blond Petersen</t>
  </si>
  <si>
    <t>Anton Thordahl</t>
  </si>
  <si>
    <t>Malthe Hansen</t>
  </si>
  <si>
    <t>OFK</t>
  </si>
  <si>
    <t>Sibilla Di Guida</t>
  </si>
  <si>
    <t>Kim Vestergaard</t>
  </si>
  <si>
    <t>IFS</t>
  </si>
  <si>
    <t>Morten Pedersen</t>
  </si>
  <si>
    <t>Jimmi Kristensen</t>
  </si>
  <si>
    <t>FKT Viborg</t>
  </si>
  <si>
    <t>Puk Strong</t>
  </si>
  <si>
    <t>Anette Herkert</t>
  </si>
  <si>
    <t>Ole Kokborg</t>
  </si>
  <si>
    <t>Klasser &gt;</t>
  </si>
  <si>
    <t>Simon Rewers</t>
  </si>
  <si>
    <t>Min. 350 N - Anbefaler FIE-mærke dvs. 800 N</t>
  </si>
  <si>
    <t>Klubber stiller med dommere / DP-Junior dømmer selv</t>
  </si>
  <si>
    <t>Min. 350 N - Anbefaler FIE-mærke dvs. 1600 N</t>
  </si>
  <si>
    <t>Alle</t>
  </si>
  <si>
    <t>Må påregne at fægte sammen</t>
  </si>
  <si>
    <t>Klinge 0 med lille skål; ikke krav om FIE godkendt klinge</t>
  </si>
  <si>
    <t>Klinge 5 med stor skål; ikke krav om FIE godkendt klinge</t>
  </si>
  <si>
    <t>Ole Kokborg / 2240 4647</t>
  </si>
  <si>
    <t>Kontant eller MobilPay</t>
  </si>
  <si>
    <t>Christian Voersaa</t>
  </si>
  <si>
    <r>
      <t xml:space="preserve">Brystbeskyttelse </t>
    </r>
    <r>
      <rPr>
        <u/>
        <sz val="10"/>
        <color theme="1"/>
        <rFont val="Calibri"/>
        <family val="2"/>
        <scheme val="minor"/>
      </rPr>
      <t>skal</t>
    </r>
    <r>
      <rPr>
        <sz val="10"/>
        <color theme="1"/>
        <rFont val="Calibri"/>
        <family val="2"/>
        <scheme val="minor"/>
      </rPr>
      <t xml:space="preserve"> anvendes</t>
    </r>
  </si>
  <si>
    <t>Kampstart ca. 10 min. efter frist</t>
  </si>
  <si>
    <t>Lærke Overgaard Ptaszynski</t>
  </si>
  <si>
    <t>Meta Valbjørn</t>
  </si>
  <si>
    <t>JAF</t>
  </si>
  <si>
    <t>Theo Valbjørn</t>
  </si>
  <si>
    <t>William Tækker Pedersen</t>
  </si>
  <si>
    <t>Der fægtes  3 min. eller 5 point - hvad der kommer først</t>
  </si>
  <si>
    <t>Immanuel Lieben Sommer</t>
  </si>
  <si>
    <t>Lasse Nissen</t>
  </si>
  <si>
    <t>Vejle Fægteklub</t>
  </si>
  <si>
    <t>2007 - 2008</t>
  </si>
  <si>
    <t>5000 Odense C</t>
  </si>
  <si>
    <t>Thorslundsvej 2B</t>
  </si>
  <si>
    <t>Odense SportsCentrum</t>
  </si>
  <si>
    <t>Thomas Kaa / 2023 1584</t>
  </si>
  <si>
    <t>Der er lille madbod</t>
  </si>
  <si>
    <t>Jonas Voersaa / 2235 3023</t>
  </si>
  <si>
    <t>Nørremarksvej 157</t>
  </si>
  <si>
    <t>7120 Vejle Ø</t>
  </si>
  <si>
    <t>Hældagerhallen</t>
  </si>
  <si>
    <t>Sigurd Mattson Nielsen</t>
  </si>
  <si>
    <t>Claudia Hilt</t>
  </si>
  <si>
    <t>Theodor Hjalte Tingleff Haastrup</t>
  </si>
  <si>
    <t>Niels Juel</t>
  </si>
  <si>
    <t>Minior
U10</t>
  </si>
  <si>
    <t>Pusling
U12</t>
  </si>
  <si>
    <t>D/P
U14</t>
  </si>
  <si>
    <t>Kadet
U17</t>
  </si>
  <si>
    <t>Veteran
40+</t>
  </si>
  <si>
    <t>Senior
20+</t>
  </si>
  <si>
    <t>Nyborg</t>
  </si>
  <si>
    <t>Birk Hyldahl</t>
  </si>
  <si>
    <t>Fredericia</t>
  </si>
  <si>
    <t>Thomas Larsen</t>
  </si>
  <si>
    <t>Gorm Nissen</t>
  </si>
  <si>
    <t>Oscar Nygaard Jarnit</t>
  </si>
  <si>
    <t>Ruben Schmidt Lützen</t>
  </si>
  <si>
    <t>Alexander Buchholz</t>
  </si>
  <si>
    <t>Emma Hyldager</t>
  </si>
  <si>
    <t>Laura Hansen</t>
  </si>
  <si>
    <t>Freja Thomasen</t>
  </si>
  <si>
    <t>Slagelse</t>
  </si>
  <si>
    <t>Sebastian Frey Ottesen</t>
  </si>
  <si>
    <t>Anton Hansen</t>
  </si>
  <si>
    <t>Ringe FK</t>
  </si>
  <si>
    <t>Tobias Frederiksen</t>
  </si>
  <si>
    <t>Oskar Eielsø</t>
  </si>
  <si>
    <t>Adrian Højer Schjøler</t>
  </si>
  <si>
    <t>1. afd</t>
  </si>
  <si>
    <t>2. afd.</t>
  </si>
  <si>
    <t>3. afd</t>
  </si>
  <si>
    <t>4. afd</t>
  </si>
  <si>
    <t>5. afd</t>
  </si>
  <si>
    <t>6. afd</t>
  </si>
  <si>
    <t>Vejle</t>
  </si>
  <si>
    <t>2008 
- 2007</t>
  </si>
  <si>
    <t>Sebastian Nedergaard Jeppesen</t>
  </si>
  <si>
    <t>Mathias Steirmark</t>
  </si>
  <si>
    <t>Antal deltagere</t>
  </si>
  <si>
    <t>Point</t>
  </si>
  <si>
    <t>Sum</t>
  </si>
  <si>
    <t>Antal Deltagere</t>
  </si>
  <si>
    <t>Deltager</t>
  </si>
  <si>
    <t>Klasse</t>
  </si>
  <si>
    <t>V</t>
  </si>
  <si>
    <t>T</t>
  </si>
  <si>
    <t>Afg</t>
  </si>
  <si>
    <t>Mod</t>
  </si>
  <si>
    <t>4</t>
  </si>
  <si>
    <t>2</t>
  </si>
  <si>
    <t>Morten Petersen</t>
  </si>
  <si>
    <t>1</t>
  </si>
  <si>
    <t>6</t>
  </si>
  <si>
    <t>40+</t>
  </si>
  <si>
    <t>Viborg</t>
  </si>
  <si>
    <t>3</t>
  </si>
  <si>
    <t>8</t>
  </si>
  <si>
    <t>5</t>
  </si>
  <si>
    <t>9</t>
  </si>
  <si>
    <t>7</t>
  </si>
  <si>
    <t>Afd.placering</t>
  </si>
  <si>
    <t>Cup-Point</t>
  </si>
  <si>
    <t>Index</t>
  </si>
  <si>
    <t>Ringe</t>
  </si>
  <si>
    <t>Sigurd M. Nielsen</t>
  </si>
  <si>
    <t>10</t>
  </si>
  <si>
    <t>11</t>
  </si>
  <si>
    <t>Emma Kopfer</t>
  </si>
  <si>
    <t>Lucas Jacobsen</t>
  </si>
  <si>
    <t>Annette Langkilde</t>
  </si>
  <si>
    <t>GLF</t>
  </si>
  <si>
    <t>Martin Jensen</t>
  </si>
  <si>
    <t>Ditlev Fabricius Rahbek</t>
  </si>
  <si>
    <t>Nikolaj Katkjær</t>
  </si>
  <si>
    <t>Frederik Nielsen</t>
  </si>
  <si>
    <t>Christian Vinding</t>
  </si>
  <si>
    <t>Anton Møller Madsen</t>
  </si>
  <si>
    <t>Mads Eriksen</t>
  </si>
  <si>
    <t>David McCarron</t>
  </si>
  <si>
    <t>Line Grubak</t>
  </si>
  <si>
    <t>13</t>
  </si>
  <si>
    <t>14</t>
  </si>
  <si>
    <t>Eskild B. Petersen</t>
  </si>
  <si>
    <t>Bramdrupdam Sports- &amp; Mødecenter</t>
  </si>
  <si>
    <t>Bramdrupskovvej 110</t>
  </si>
  <si>
    <t>Der vil være mulighed for at købe lidt mad i café</t>
  </si>
  <si>
    <t>Oskar Ladegaard Garnæs</t>
  </si>
  <si>
    <t>Formand@ofk.dk</t>
  </si>
  <si>
    <t>Claus Thomasen</t>
  </si>
  <si>
    <t>Nikolaj Gedionsen</t>
  </si>
  <si>
    <t>Villads Nedergaard Jepsen</t>
  </si>
  <si>
    <t>Felix Elkær</t>
  </si>
  <si>
    <t>August Stobbe</t>
  </si>
  <si>
    <t>Kenneth Elkær</t>
  </si>
  <si>
    <t>Mikkel Grathe</t>
  </si>
  <si>
    <t>Bjarke Kringelhede</t>
  </si>
  <si>
    <r>
      <t xml:space="preserve">Malte Rye Rasmussen </t>
    </r>
    <r>
      <rPr>
        <b/>
        <i/>
        <sz val="8"/>
        <color theme="1"/>
        <rFont val="Arial Narrow"/>
        <family val="2"/>
      </rPr>
      <t>&gt; Senior</t>
    </r>
  </si>
  <si>
    <r>
      <t xml:space="preserve">Samlet score fra </t>
    </r>
    <r>
      <rPr>
        <b/>
        <sz val="9"/>
        <color theme="1"/>
        <rFont val="Arial Narrow"/>
        <family val="2"/>
      </rPr>
      <t>4 afdelinger</t>
    </r>
  </si>
  <si>
    <t>12</t>
  </si>
  <si>
    <r>
      <t xml:space="preserve">Oscar Nygaard Jarnit  </t>
    </r>
    <r>
      <rPr>
        <b/>
        <i/>
        <sz val="8"/>
        <color theme="1"/>
        <rFont val="Arial Narrow"/>
        <family val="2"/>
      </rPr>
      <t>&gt; Senior</t>
    </r>
  </si>
  <si>
    <t>Deltageroversigt JFKC 2020-2021</t>
  </si>
  <si>
    <t>Jysk-Fynsk Kårdecup 2020-2021</t>
  </si>
  <si>
    <t>1. afdeling - Kolding</t>
  </si>
  <si>
    <t>Søndag den 20. september</t>
  </si>
  <si>
    <t>2010 -</t>
  </si>
  <si>
    <t>2008 - 2009</t>
  </si>
  <si>
    <t>2006 - 2007</t>
  </si>
  <si>
    <t>2004 - 2005</t>
  </si>
  <si>
    <t>2001 - 2003</t>
  </si>
  <si>
    <t>1981 - 2000</t>
  </si>
  <si>
    <t>2. afdeling - Vejle</t>
  </si>
  <si>
    <t>Søndag den 11. Oktober</t>
  </si>
  <si>
    <t>Registrering</t>
  </si>
  <si>
    <t>Kl. 9.00 - 9.30</t>
  </si>
  <si>
    <t>Helst senest 18. september</t>
  </si>
  <si>
    <t>3. afdeling - Odense</t>
  </si>
  <si>
    <t>Søndag den 1. november</t>
  </si>
  <si>
    <t>Helst senest 30. oktober</t>
  </si>
  <si>
    <t>kontakt@vejlefaegteklub.dk</t>
  </si>
  <si>
    <t>Helst senest 9. oktober</t>
  </si>
  <si>
    <t>2009 - 2010</t>
  </si>
  <si>
    <t>2004 - 2006</t>
  </si>
  <si>
    <t>17</t>
  </si>
  <si>
    <t>Kadet U17</t>
  </si>
  <si>
    <t>20</t>
  </si>
  <si>
    <t>40</t>
  </si>
  <si>
    <t>2011 - 2014</t>
  </si>
  <si>
    <t>6 - 10</t>
  </si>
  <si>
    <t>Man må stille op i sin egen aldersklasse og en over, gælder dog ikke senior &gt; veteran.
Kadet U17 må stille op i to klasser over (junior &amp; senior)</t>
  </si>
  <si>
    <t>Jysk-Fynsk Kårdecup 2020 - 2021</t>
  </si>
  <si>
    <t>Stævnetype D iht. DFF's stævnereglement pr. 2020-10-01</t>
  </si>
  <si>
    <t>Hamburg FC</t>
  </si>
  <si>
    <t>Elmshorner</t>
  </si>
  <si>
    <t>2014
-2011</t>
  </si>
  <si>
    <t>2010 
- 2009</t>
  </si>
  <si>
    <t>2006
- 2004</t>
  </si>
  <si>
    <t>2003
- 2001</t>
  </si>
  <si>
    <t>Junior
U20</t>
  </si>
  <si>
    <t>2000
- 1981</t>
  </si>
  <si>
    <t xml:space="preserve">1981 - </t>
  </si>
  <si>
    <t>Vejle
11/10-20</t>
  </si>
  <si>
    <t>FKSJ
20/9-20</t>
  </si>
  <si>
    <t>x
2021</t>
  </si>
  <si>
    <t>Fenja Redlicj</t>
  </si>
  <si>
    <r>
      <t xml:space="preserve">Christian Voersaa  </t>
    </r>
    <r>
      <rPr>
        <b/>
        <i/>
        <sz val="8"/>
        <color theme="1"/>
        <rFont val="Arial Narrow"/>
        <family val="2"/>
      </rPr>
      <t>Senior</t>
    </r>
  </si>
  <si>
    <r>
      <t xml:space="preserve">Malthe Hansen </t>
    </r>
    <r>
      <rPr>
        <b/>
        <i/>
        <sz val="8"/>
        <color theme="1"/>
        <rFont val="Arial Narrow"/>
        <family val="2"/>
      </rPr>
      <t>&gt; Senior</t>
    </r>
  </si>
  <si>
    <t>Sina H. Schulz</t>
  </si>
  <si>
    <t>Gerald Hinz</t>
  </si>
  <si>
    <t>Hanburg FC</t>
  </si>
  <si>
    <t>Elmsholner</t>
  </si>
  <si>
    <t>Rasmus Andersen</t>
  </si>
  <si>
    <t>Peter Lomholt</t>
  </si>
  <si>
    <t>Jens Magnus Grønfelt</t>
  </si>
  <si>
    <t>Rudi Halberg Kristensen</t>
  </si>
  <si>
    <t>Sibilla De Guida</t>
  </si>
  <si>
    <t>Diana Gal</t>
  </si>
  <si>
    <t>Jonas Erhardsen</t>
  </si>
  <si>
    <t>Ramona Tanovic</t>
  </si>
  <si>
    <t>Louise Erouart</t>
  </si>
  <si>
    <t>Thøger Kasgaard Jakobsen</t>
  </si>
  <si>
    <t>Riccardo Pansini</t>
  </si>
  <si>
    <t>JYSK-FYNSK KÅRDECUP   2020  - 2. afd.  -  Vejle</t>
  </si>
  <si>
    <t>JYSK-FYNSK KÅRDECUP   2020  - 1. afd.  -  Kolding</t>
  </si>
  <si>
    <t>Mads Kristian Korsager</t>
  </si>
  <si>
    <t>Vejle FK</t>
  </si>
  <si>
    <t>Jonathan Strand Randtov-Sand</t>
  </si>
  <si>
    <t>Lauritz Lorenzen</t>
  </si>
  <si>
    <t>Aksel Johannes Smedegaard</t>
  </si>
  <si>
    <t>Terkel Askjær</t>
  </si>
  <si>
    <t>Thøger Kaasgaard Jakobsen</t>
  </si>
  <si>
    <t>Thøger Kaasgaard Jakobsen &gt; Sen.</t>
  </si>
  <si>
    <t>Riccardo Pansini &gt; Senior</t>
  </si>
  <si>
    <t>Hanne Kaasgaard Jakobsen</t>
  </si>
  <si>
    <t xml:space="preserve">Riccardo Pansini </t>
  </si>
  <si>
    <t>Kadet/Sen</t>
  </si>
  <si>
    <t>15</t>
  </si>
  <si>
    <t>18</t>
  </si>
  <si>
    <t>Hanne K. Jakobsen</t>
  </si>
  <si>
    <t>Aksel J. Smedegaard</t>
  </si>
  <si>
    <t>Anton Thorndahl</t>
  </si>
  <si>
    <t>Lauritz Lorenen</t>
  </si>
  <si>
    <t>D/P</t>
  </si>
  <si>
    <t>Sebastian F. Ottesen</t>
  </si>
  <si>
    <t>2. Runde</t>
  </si>
  <si>
    <t>Ruben Smidt Lüten</t>
  </si>
  <si>
    <t>Minior</t>
  </si>
  <si>
    <t>Immanuel Sommer</t>
  </si>
  <si>
    <t>Pusling</t>
  </si>
  <si>
    <t>Jonathan S. Randtov-Sand</t>
  </si>
  <si>
    <t>OFK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</si>
</sst>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rgb="FFFF0000"/>
      <name val="Arial Narrow"/>
      <family val="2"/>
    </font>
    <font>
      <b/>
      <sz val="9"/>
      <color theme="1"/>
      <name val="Arial Narrow"/>
      <family val="2"/>
    </font>
    <font>
      <b/>
      <sz val="24"/>
      <name val="Comic Sans MS"/>
      <family val="4"/>
    </font>
    <font>
      <sz val="10"/>
      <name val="Arial CE"/>
    </font>
    <font>
      <sz val="14"/>
      <name val="BritannicEFBold"/>
    </font>
    <font>
      <b/>
      <sz val="14"/>
      <name val="BritannicEFBold"/>
    </font>
    <font>
      <b/>
      <sz val="14"/>
      <color indexed="9"/>
      <name val="Calibri"/>
      <family val="2"/>
      <charset val="238"/>
      <scheme val="minor"/>
    </font>
    <font>
      <sz val="14"/>
      <color indexed="9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sz val="14"/>
      <name val="Verdana"/>
      <family val="2"/>
      <charset val="238"/>
    </font>
    <font>
      <sz val="18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1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b/>
      <sz val="18"/>
      <color theme="1"/>
      <name val="Verdana"/>
      <family val="2"/>
      <charset val="238"/>
    </font>
    <font>
      <sz val="18"/>
      <name val="Verdana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i/>
      <sz val="14"/>
      <color theme="1"/>
      <name val="Verdana"/>
      <family val="2"/>
    </font>
    <font>
      <sz val="16"/>
      <color indexed="9"/>
      <name val="Calibri"/>
      <family val="2"/>
      <charset val="238"/>
      <scheme val="minor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color indexed="8"/>
      <name val="Verdana"/>
      <family val="2"/>
      <charset val="238"/>
    </font>
    <font>
      <sz val="18"/>
      <color theme="1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4"/>
      <color theme="1"/>
      <name val="Verdana"/>
      <family val="2"/>
    </font>
    <font>
      <b/>
      <sz val="9"/>
      <name val="BritannicEFUltra"/>
    </font>
    <font>
      <b/>
      <sz val="14"/>
      <name val="Calibri"/>
      <family val="2"/>
      <scheme val="minor"/>
    </font>
    <font>
      <b/>
      <sz val="16"/>
      <color theme="1"/>
      <name val="Verdana"/>
      <family val="2"/>
      <charset val="238"/>
    </font>
    <font>
      <b/>
      <sz val="16"/>
      <color indexed="8"/>
      <name val="Tahoma"/>
      <family val="2"/>
    </font>
    <font>
      <b/>
      <sz val="16"/>
      <color theme="1"/>
      <name val="Verdana"/>
      <family val="2"/>
    </font>
    <font>
      <sz val="16"/>
      <name val="Arial"/>
      <family val="2"/>
    </font>
    <font>
      <b/>
      <sz val="14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sz val="14"/>
      <name val="Tahoma"/>
      <family val="2"/>
    </font>
    <font>
      <i/>
      <sz val="12"/>
      <color theme="1"/>
      <name val="Calibri"/>
      <family val="2"/>
      <scheme val="minor"/>
    </font>
    <font>
      <b/>
      <sz val="20"/>
      <name val="Verdana"/>
      <family val="2"/>
    </font>
    <font>
      <b/>
      <i/>
      <sz val="8"/>
      <color theme="1"/>
      <name val="Arial Narrow"/>
      <family val="2"/>
    </font>
    <font>
      <sz val="11"/>
      <name val="Verdana"/>
      <family val="2"/>
      <charset val="238"/>
    </font>
    <font>
      <b/>
      <sz val="10"/>
      <name val="Calibri"/>
      <family val="2"/>
      <scheme val="minor"/>
    </font>
    <font>
      <i/>
      <sz val="11"/>
      <color theme="1"/>
      <name val="Arial Narrow"/>
      <family val="2"/>
    </font>
    <font>
      <strike/>
      <sz val="10"/>
      <color theme="1"/>
      <name val="Arial Narrow"/>
      <family val="2"/>
    </font>
    <font>
      <sz val="8"/>
      <name val="Verdana"/>
      <family val="2"/>
      <charset val="238"/>
    </font>
    <font>
      <sz val="9"/>
      <color theme="1"/>
      <name val="Arial Narrow"/>
      <family val="2"/>
    </font>
    <font>
      <b/>
      <u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Verdana"/>
      <family val="2"/>
      <charset val="238"/>
    </font>
    <font>
      <sz val="11"/>
      <color indexed="8"/>
      <name val="Verdana"/>
      <family val="2"/>
      <charset val="238"/>
    </font>
    <font>
      <sz val="12"/>
      <color theme="1"/>
      <name val="Verdana"/>
      <family val="2"/>
    </font>
    <font>
      <sz val="12"/>
      <color theme="1"/>
      <name val="Verdana"/>
      <family val="2"/>
      <charset val="238"/>
    </font>
    <font>
      <b/>
      <sz val="12"/>
      <name val="BritannicEFBold"/>
    </font>
    <font>
      <sz val="12"/>
      <color rgb="FFFF0000"/>
      <name val="Verdana"/>
      <family val="2"/>
    </font>
    <font>
      <sz val="14"/>
      <name val="Verdana"/>
      <family val="2"/>
    </font>
    <font>
      <sz val="11"/>
      <color rgb="FFFF0000"/>
      <name val="Verdana"/>
      <family val="2"/>
    </font>
    <font>
      <sz val="11"/>
      <color rgb="FF333333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  <charset val="238"/>
    </font>
    <font>
      <sz val="9"/>
      <name val="Verdana"/>
      <family val="2"/>
      <charset val="238"/>
    </font>
    <font>
      <sz val="11"/>
      <color theme="1"/>
      <name val="Verdana"/>
      <family val="2"/>
      <charset val="238"/>
    </font>
    <font>
      <i/>
      <sz val="14"/>
      <name val="Verdana"/>
      <family val="2"/>
    </font>
    <font>
      <i/>
      <sz val="11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2CE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/>
  </cellStyleXfs>
  <cellXfs count="467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/>
    <xf numFmtId="0" fontId="10" fillId="0" borderId="0" xfId="0" applyFont="1"/>
    <xf numFmtId="0" fontId="10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7" xfId="0" applyFont="1" applyBorder="1"/>
    <xf numFmtId="0" fontId="9" fillId="0" borderId="7" xfId="0" applyFont="1" applyBorder="1"/>
    <xf numFmtId="0" fontId="9" fillId="0" borderId="9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left" vertical="center"/>
    </xf>
    <xf numFmtId="0" fontId="10" fillId="0" borderId="10" xfId="0" applyFont="1" applyBorder="1"/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0" xfId="0" applyFont="1"/>
    <xf numFmtId="0" fontId="10" fillId="0" borderId="8" xfId="0" applyFont="1" applyBorder="1"/>
    <xf numFmtId="0" fontId="6" fillId="0" borderId="9" xfId="0" applyFont="1" applyBorder="1"/>
    <xf numFmtId="0" fontId="17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7" applyFont="1" applyAlignment="1">
      <alignment vertical="center"/>
    </xf>
    <xf numFmtId="0" fontId="20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0" xfId="0" applyFont="1"/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5" borderId="0" xfId="0" applyFont="1" applyFill="1" applyAlignment="1">
      <alignment vertical="center"/>
    </xf>
    <xf numFmtId="0" fontId="26" fillId="0" borderId="0" xfId="0" applyFont="1" applyFill="1"/>
    <xf numFmtId="0" fontId="27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6" fillId="3" borderId="28" xfId="0" applyFont="1" applyFill="1" applyBorder="1" applyAlignment="1">
      <alignment vertical="center"/>
    </xf>
    <xf numFmtId="0" fontId="27" fillId="3" borderId="28" xfId="0" applyFont="1" applyFill="1" applyBorder="1" applyAlignment="1">
      <alignment vertical="center"/>
    </xf>
    <xf numFmtId="0" fontId="30" fillId="3" borderId="2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vertical="top"/>
    </xf>
    <xf numFmtId="0" fontId="26" fillId="0" borderId="13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11" xfId="0" applyFont="1" applyBorder="1"/>
    <xf numFmtId="0" fontId="28" fillId="0" borderId="20" xfId="0" applyFont="1" applyBorder="1"/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32" xfId="0" applyFont="1" applyBorder="1"/>
    <xf numFmtId="0" fontId="28" fillId="0" borderId="31" xfId="0" applyFont="1" applyBorder="1"/>
    <xf numFmtId="0" fontId="35" fillId="6" borderId="0" xfId="0" applyFont="1" applyFill="1" applyAlignment="1">
      <alignment horizontal="right" vertical="center"/>
    </xf>
    <xf numFmtId="0" fontId="0" fillId="0" borderId="0" xfId="0" applyBorder="1"/>
    <xf numFmtId="0" fontId="36" fillId="0" borderId="0" xfId="0" applyFont="1" applyAlignment="1">
      <alignment vertical="center"/>
    </xf>
    <xf numFmtId="0" fontId="0" fillId="0" borderId="37" xfId="0" applyBorder="1"/>
    <xf numFmtId="0" fontId="38" fillId="0" borderId="38" xfId="8" applyFont="1" applyBorder="1" applyAlignment="1">
      <alignment horizontal="center" vertical="center"/>
    </xf>
    <xf numFmtId="0" fontId="40" fillId="7" borderId="41" xfId="8" applyFont="1" applyFill="1" applyBorder="1" applyAlignment="1">
      <alignment horizontal="center" vertical="center"/>
    </xf>
    <xf numFmtId="0" fontId="40" fillId="7" borderId="42" xfId="8" applyFont="1" applyFill="1" applyBorder="1" applyAlignment="1">
      <alignment horizontal="center" vertical="center"/>
    </xf>
    <xf numFmtId="0" fontId="41" fillId="7" borderId="45" xfId="8" applyFont="1" applyFill="1" applyBorder="1" applyAlignment="1">
      <alignment horizontal="center" vertical="center"/>
    </xf>
    <xf numFmtId="0" fontId="44" fillId="11" borderId="46" xfId="0" applyFont="1" applyFill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7" xfId="0" applyFont="1" applyBorder="1" applyAlignment="1">
      <alignment horizontal="center" vertical="center"/>
    </xf>
    <xf numFmtId="0" fontId="48" fillId="13" borderId="47" xfId="0" applyFont="1" applyFill="1" applyBorder="1" applyAlignment="1">
      <alignment horizontal="center" vertical="center"/>
    </xf>
    <xf numFmtId="0" fontId="49" fillId="0" borderId="1" xfId="8" applyNumberFormat="1" applyFont="1" applyBorder="1" applyAlignment="1">
      <alignment horizontal="center" vertical="center"/>
    </xf>
    <xf numFmtId="0" fontId="51" fillId="0" borderId="52" xfId="8" applyFont="1" applyBorder="1" applyAlignment="1">
      <alignment horizontal="right" vertical="center"/>
    </xf>
    <xf numFmtId="0" fontId="41" fillId="7" borderId="54" xfId="8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"/>
    </xf>
    <xf numFmtId="0" fontId="44" fillId="11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13" borderId="11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9" fillId="0" borderId="54" xfId="8" applyNumberFormat="1" applyFont="1" applyBorder="1" applyAlignment="1">
      <alignment horizontal="center" vertical="center"/>
    </xf>
    <xf numFmtId="0" fontId="49" fillId="0" borderId="15" xfId="8" applyNumberFormat="1" applyFont="1" applyBorder="1" applyAlignment="1">
      <alignment horizontal="center" vertical="center"/>
    </xf>
    <xf numFmtId="0" fontId="51" fillId="0" borderId="58" xfId="8" applyFont="1" applyBorder="1" applyAlignment="1">
      <alignment horizontal="right" vertical="center"/>
    </xf>
    <xf numFmtId="49" fontId="52" fillId="0" borderId="59" xfId="8" applyNumberFormat="1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4" fillId="0" borderId="55" xfId="0" applyFont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0" fontId="0" fillId="0" borderId="60" xfId="0" applyBorder="1"/>
    <xf numFmtId="0" fontId="48" fillId="4" borderId="11" xfId="0" applyFont="1" applyFill="1" applyBorder="1" applyAlignment="1">
      <alignment horizontal="center" vertical="center"/>
    </xf>
    <xf numFmtId="0" fontId="50" fillId="4" borderId="11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0" fontId="44" fillId="13" borderId="1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7" fillId="13" borderId="14" xfId="0" applyFont="1" applyFill="1" applyBorder="1" applyAlignment="1">
      <alignment horizontal="center"/>
    </xf>
    <xf numFmtId="0" fontId="41" fillId="7" borderId="61" xfId="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4" fillId="7" borderId="9" xfId="8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49" fontId="52" fillId="4" borderId="62" xfId="8" applyNumberFormat="1" applyFont="1" applyFill="1" applyBorder="1" applyAlignment="1">
      <alignment horizontal="center" vertical="center"/>
    </xf>
    <xf numFmtId="0" fontId="55" fillId="4" borderId="62" xfId="8" applyFont="1" applyFill="1" applyBorder="1" applyAlignment="1">
      <alignment horizontal="center" vertical="center"/>
    </xf>
    <xf numFmtId="49" fontId="49" fillId="0" borderId="11" xfId="8" applyNumberFormat="1" applyFont="1" applyBorder="1" applyAlignment="1">
      <alignment horizontal="center" vertical="center"/>
    </xf>
    <xf numFmtId="0" fontId="56" fillId="0" borderId="56" xfId="8" applyFont="1" applyBorder="1" applyAlignment="1">
      <alignment horizontal="center" vertical="center"/>
    </xf>
    <xf numFmtId="0" fontId="55" fillId="4" borderId="63" xfId="8" applyFont="1" applyFill="1" applyBorder="1" applyAlignment="1">
      <alignment horizontal="center" vertical="center"/>
    </xf>
    <xf numFmtId="49" fontId="52" fillId="4" borderId="63" xfId="8" applyNumberFormat="1" applyFont="1" applyFill="1" applyBorder="1" applyAlignment="1">
      <alignment horizontal="center" vertical="center"/>
    </xf>
    <xf numFmtId="49" fontId="45" fillId="0" borderId="11" xfId="8" applyNumberFormat="1" applyFont="1" applyBorder="1" applyAlignment="1">
      <alignment horizontal="center" vertical="center"/>
    </xf>
    <xf numFmtId="49" fontId="45" fillId="0" borderId="15" xfId="8" applyNumberFormat="1" applyFont="1" applyBorder="1" applyAlignment="1">
      <alignment horizontal="center" vertical="center"/>
    </xf>
    <xf numFmtId="0" fontId="0" fillId="0" borderId="3" xfId="0" applyBorder="1"/>
    <xf numFmtId="49" fontId="42" fillId="0" borderId="11" xfId="0" applyNumberFormat="1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center" vertical="center"/>
    </xf>
    <xf numFmtId="0" fontId="56" fillId="0" borderId="15" xfId="8" applyFont="1" applyBorder="1" applyAlignment="1">
      <alignment horizontal="center" vertical="center"/>
    </xf>
    <xf numFmtId="0" fontId="54" fillId="7" borderId="11" xfId="8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49" fontId="58" fillId="0" borderId="16" xfId="8" applyNumberFormat="1" applyFont="1" applyBorder="1" applyAlignment="1">
      <alignment horizontal="center" vertical="center"/>
    </xf>
    <xf numFmtId="49" fontId="58" fillId="0" borderId="1" xfId="8" applyNumberFormat="1" applyFont="1" applyBorder="1" applyAlignment="1">
      <alignment horizontal="center" vertical="center"/>
    </xf>
    <xf numFmtId="0" fontId="56" fillId="0" borderId="50" xfId="8" applyFont="1" applyBorder="1" applyAlignment="1">
      <alignment horizontal="center" vertical="center"/>
    </xf>
    <xf numFmtId="0" fontId="56" fillId="0" borderId="1" xfId="8" applyFont="1" applyBorder="1" applyAlignment="1">
      <alignment horizontal="center" vertical="center"/>
    </xf>
    <xf numFmtId="49" fontId="58" fillId="0" borderId="11" xfId="8" applyNumberFormat="1" applyFont="1" applyBorder="1" applyAlignment="1">
      <alignment horizontal="center" vertical="center"/>
    </xf>
    <xf numFmtId="49" fontId="58" fillId="0" borderId="15" xfId="8" applyNumberFormat="1" applyFont="1" applyBorder="1" applyAlignment="1">
      <alignment horizontal="center" vertical="center"/>
    </xf>
    <xf numFmtId="49" fontId="42" fillId="4" borderId="11" xfId="0" applyNumberFormat="1" applyFont="1" applyFill="1" applyBorder="1" applyAlignment="1">
      <alignment horizontal="left" vertical="center"/>
    </xf>
    <xf numFmtId="49" fontId="57" fillId="4" borderId="11" xfId="8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/>
    <xf numFmtId="0" fontId="59" fillId="0" borderId="0" xfId="0" applyFont="1" applyBorder="1"/>
    <xf numFmtId="0" fontId="0" fillId="4" borderId="0" xfId="0" applyFill="1" applyBorder="1"/>
    <xf numFmtId="0" fontId="60" fillId="0" borderId="0" xfId="0" applyFont="1" applyBorder="1"/>
    <xf numFmtId="0" fontId="44" fillId="0" borderId="55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55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32" fillId="0" borderId="20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47" fillId="13" borderId="13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/>
    </xf>
    <xf numFmtId="49" fontId="42" fillId="0" borderId="12" xfId="0" applyNumberFormat="1" applyFont="1" applyFill="1" applyBorder="1" applyAlignment="1">
      <alignment horizontal="left" vertical="center"/>
    </xf>
    <xf numFmtId="49" fontId="53" fillId="0" borderId="12" xfId="0" applyNumberFormat="1" applyFont="1" applyFill="1" applyBorder="1" applyAlignment="1">
      <alignment horizontal="left" vertical="center"/>
    </xf>
    <xf numFmtId="0" fontId="63" fillId="8" borderId="38" xfId="8" applyFont="1" applyFill="1" applyBorder="1" applyAlignment="1">
      <alignment horizontal="center" vertical="center"/>
    </xf>
    <xf numFmtId="0" fontId="63" fillId="9" borderId="40" xfId="8" applyFont="1" applyFill="1" applyBorder="1" applyAlignment="1">
      <alignment horizontal="center" vertical="center"/>
    </xf>
    <xf numFmtId="0" fontId="63" fillId="8" borderId="43" xfId="8" applyFont="1" applyFill="1" applyBorder="1" applyAlignment="1">
      <alignment horizontal="center" vertical="center"/>
    </xf>
    <xf numFmtId="49" fontId="63" fillId="10" borderId="44" xfId="8" applyNumberFormat="1" applyFont="1" applyFill="1" applyBorder="1" applyAlignment="1">
      <alignment horizontal="center" vertical="center"/>
    </xf>
    <xf numFmtId="0" fontId="48" fillId="4" borderId="47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64" fillId="0" borderId="49" xfId="8" applyNumberFormat="1" applyFont="1" applyBorder="1" applyAlignment="1">
      <alignment horizontal="center" vertical="center"/>
    </xf>
    <xf numFmtId="0" fontId="64" fillId="0" borderId="1" xfId="8" applyNumberFormat="1" applyFont="1" applyBorder="1" applyAlignment="1">
      <alignment horizontal="center" vertical="center"/>
    </xf>
    <xf numFmtId="0" fontId="51" fillId="0" borderId="50" xfId="8" applyFont="1" applyBorder="1" applyAlignment="1">
      <alignment horizontal="center" vertical="center"/>
    </xf>
    <xf numFmtId="0" fontId="51" fillId="0" borderId="51" xfId="8" applyFont="1" applyBorder="1" applyAlignment="1">
      <alignment horizontal="center" vertical="center"/>
    </xf>
    <xf numFmtId="49" fontId="65" fillId="0" borderId="53" xfId="8" applyNumberFormat="1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/>
    </xf>
    <xf numFmtId="0" fontId="64" fillId="0" borderId="54" xfId="8" applyNumberFormat="1" applyFont="1" applyBorder="1" applyAlignment="1">
      <alignment horizontal="center" vertical="center"/>
    </xf>
    <xf numFmtId="0" fontId="64" fillId="0" borderId="15" xfId="8" applyNumberFormat="1" applyFont="1" applyBorder="1" applyAlignment="1">
      <alignment horizontal="center" vertical="center"/>
    </xf>
    <xf numFmtId="0" fontId="51" fillId="0" borderId="56" xfId="8" applyFont="1" applyBorder="1" applyAlignment="1">
      <alignment horizontal="center" vertical="center"/>
    </xf>
    <xf numFmtId="0" fontId="51" fillId="0" borderId="57" xfId="8" applyFont="1" applyBorder="1" applyAlignment="1">
      <alignment horizontal="center" vertical="center"/>
    </xf>
    <xf numFmtId="49" fontId="65" fillId="0" borderId="59" xfId="8" applyNumberFormat="1" applyFont="1" applyFill="1" applyBorder="1" applyAlignment="1">
      <alignment horizontal="center" vertical="center"/>
    </xf>
    <xf numFmtId="0" fontId="48" fillId="13" borderId="14" xfId="0" applyFont="1" applyFill="1" applyBorder="1" applyAlignment="1">
      <alignment horizontal="center" vertical="center"/>
    </xf>
    <xf numFmtId="0" fontId="48" fillId="13" borderId="14" xfId="0" applyFont="1" applyFill="1" applyBorder="1" applyAlignment="1">
      <alignment horizontal="center"/>
    </xf>
    <xf numFmtId="49" fontId="65" fillId="0" borderId="54" xfId="8" applyNumberFormat="1" applyFont="1" applyFill="1" applyBorder="1" applyAlignment="1">
      <alignment horizontal="center" vertical="center"/>
    </xf>
    <xf numFmtId="49" fontId="64" fillId="0" borderId="15" xfId="8" applyNumberFormat="1" applyFont="1" applyBorder="1" applyAlignment="1">
      <alignment horizontal="center" vertical="center"/>
    </xf>
    <xf numFmtId="0" fontId="67" fillId="0" borderId="56" xfId="8" applyFont="1" applyBorder="1" applyAlignment="1">
      <alignment horizontal="center" vertical="center"/>
    </xf>
    <xf numFmtId="0" fontId="67" fillId="0" borderId="57" xfId="8" applyFont="1" applyBorder="1" applyAlignment="1">
      <alignment horizontal="center" vertical="center"/>
    </xf>
    <xf numFmtId="49" fontId="66" fillId="0" borderId="15" xfId="8" applyNumberFormat="1" applyFont="1" applyBorder="1" applyAlignment="1">
      <alignment horizontal="center" vertical="center"/>
    </xf>
    <xf numFmtId="0" fontId="67" fillId="0" borderId="15" xfId="8" applyFont="1" applyBorder="1" applyAlignment="1">
      <alignment horizontal="center" vertical="center"/>
    </xf>
    <xf numFmtId="0" fontId="58" fillId="13" borderId="11" xfId="0" applyFont="1" applyFill="1" applyBorder="1" applyAlignment="1">
      <alignment horizontal="center"/>
    </xf>
    <xf numFmtId="0" fontId="58" fillId="13" borderId="16" xfId="0" applyFont="1" applyFill="1" applyBorder="1" applyAlignment="1">
      <alignment horizontal="center"/>
    </xf>
    <xf numFmtId="0" fontId="68" fillId="0" borderId="11" xfId="0" applyFont="1" applyBorder="1" applyAlignment="1">
      <alignment horizontal="right" vertical="center" wrapText="1"/>
    </xf>
    <xf numFmtId="2" fontId="69" fillId="0" borderId="65" xfId="0" applyNumberFormat="1" applyFont="1" applyBorder="1" applyAlignment="1">
      <alignment horizontal="right" vertical="center"/>
    </xf>
    <xf numFmtId="0" fontId="18" fillId="12" borderId="11" xfId="0" applyFont="1" applyFill="1" applyBorder="1" applyAlignment="1">
      <alignment horizontal="right" vertical="center"/>
    </xf>
    <xf numFmtId="2" fontId="70" fillId="0" borderId="65" xfId="0" applyNumberFormat="1" applyFont="1" applyBorder="1" applyAlignment="1">
      <alignment horizontal="right" vertical="center"/>
    </xf>
    <xf numFmtId="2" fontId="29" fillId="0" borderId="32" xfId="0" applyNumberFormat="1" applyFont="1" applyBorder="1"/>
    <xf numFmtId="0" fontId="29" fillId="0" borderId="32" xfId="0" applyFont="1" applyBorder="1"/>
    <xf numFmtId="0" fontId="29" fillId="0" borderId="11" xfId="0" applyFont="1" applyBorder="1"/>
    <xf numFmtId="0" fontId="29" fillId="0" borderId="20" xfId="0" applyFont="1" applyBorder="1"/>
    <xf numFmtId="0" fontId="29" fillId="0" borderId="35" xfId="0" applyFont="1" applyBorder="1"/>
    <xf numFmtId="0" fontId="29" fillId="0" borderId="16" xfId="0" applyFont="1" applyBorder="1"/>
    <xf numFmtId="0" fontId="29" fillId="0" borderId="25" xfId="0" applyFont="1" applyBorder="1"/>
    <xf numFmtId="2" fontId="29" fillId="0" borderId="31" xfId="0" applyNumberFormat="1" applyFont="1" applyBorder="1"/>
    <xf numFmtId="4" fontId="71" fillId="12" borderId="0" xfId="0" applyNumberFormat="1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61" fillId="0" borderId="12" xfId="0" applyNumberFormat="1" applyFont="1" applyFill="1" applyBorder="1" applyAlignment="1">
      <alignment horizontal="left" vertical="center"/>
    </xf>
    <xf numFmtId="2" fontId="29" fillId="0" borderId="36" xfId="0" applyNumberFormat="1" applyFont="1" applyBorder="1"/>
    <xf numFmtId="2" fontId="29" fillId="0" borderId="35" xfId="0" applyNumberFormat="1" applyFont="1" applyBorder="1"/>
    <xf numFmtId="0" fontId="44" fillId="0" borderId="47" xfId="0" applyFont="1" applyFill="1" applyBorder="1" applyAlignment="1">
      <alignment horizontal="center" vertical="center"/>
    </xf>
    <xf numFmtId="4" fontId="28" fillId="0" borderId="11" xfId="0" applyNumberFormat="1" applyFont="1" applyBorder="1"/>
    <xf numFmtId="4" fontId="28" fillId="0" borderId="16" xfId="0" applyNumberFormat="1" applyFont="1" applyBorder="1"/>
    <xf numFmtId="4" fontId="28" fillId="0" borderId="20" xfId="0" applyNumberFormat="1" applyFont="1" applyBorder="1"/>
    <xf numFmtId="4" fontId="28" fillId="0" borderId="25" xfId="0" applyNumberFormat="1" applyFont="1" applyBorder="1"/>
    <xf numFmtId="0" fontId="72" fillId="0" borderId="0" xfId="0" applyFont="1" applyAlignment="1">
      <alignment vertical="center"/>
    </xf>
    <xf numFmtId="2" fontId="29" fillId="0" borderId="11" xfId="0" applyNumberFormat="1" applyFont="1" applyBorder="1"/>
    <xf numFmtId="2" fontId="29" fillId="0" borderId="16" xfId="0" applyNumberFormat="1" applyFont="1" applyBorder="1"/>
    <xf numFmtId="2" fontId="29" fillId="0" borderId="20" xfId="0" applyNumberFormat="1" applyFont="1" applyBorder="1"/>
    <xf numFmtId="0" fontId="58" fillId="0" borderId="11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/>
    </xf>
    <xf numFmtId="2" fontId="29" fillId="0" borderId="25" xfId="0" applyNumberFormat="1" applyFont="1" applyBorder="1"/>
    <xf numFmtId="49" fontId="42" fillId="0" borderId="11" xfId="0" applyNumberFormat="1" applyFont="1" applyFill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4" borderId="11" xfId="0" applyFont="1" applyFill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9" fillId="15" borderId="12" xfId="0" applyFont="1" applyFill="1" applyBorder="1" applyAlignment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0" fontId="29" fillId="15" borderId="26" xfId="0" applyFont="1" applyFill="1" applyBorder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 vertical="center"/>
    </xf>
    <xf numFmtId="0" fontId="29" fillId="15" borderId="17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28" fillId="16" borderId="35" xfId="0" applyFont="1" applyFill="1" applyBorder="1"/>
    <xf numFmtId="0" fontId="28" fillId="16" borderId="16" xfId="0" applyFont="1" applyFill="1" applyBorder="1"/>
    <xf numFmtId="0" fontId="28" fillId="16" borderId="0" xfId="0" applyFont="1" applyFill="1"/>
    <xf numFmtId="0" fontId="27" fillId="0" borderId="6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15" borderId="69" xfId="0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71" xfId="0" applyFont="1" applyBorder="1"/>
    <xf numFmtId="2" fontId="29" fillId="0" borderId="68" xfId="0" applyNumberFormat="1" applyFont="1" applyBorder="1"/>
    <xf numFmtId="0" fontId="29" fillId="0" borderId="68" xfId="0" applyFont="1" applyBorder="1"/>
    <xf numFmtId="0" fontId="29" fillId="0" borderId="3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top" wrapText="1"/>
    </xf>
    <xf numFmtId="49" fontId="74" fillId="0" borderId="14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29" fillId="15" borderId="18" xfId="0" applyFont="1" applyFill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26" fillId="0" borderId="68" xfId="0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9" fillId="15" borderId="6" xfId="0" applyFont="1" applyFill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49" fontId="74" fillId="0" borderId="14" xfId="0" applyNumberFormat="1" applyFont="1" applyFill="1" applyBorder="1" applyAlignment="1">
      <alignment horizontal="center" vertical="center"/>
    </xf>
    <xf numFmtId="0" fontId="76" fillId="0" borderId="0" xfId="0" applyFont="1"/>
    <xf numFmtId="2" fontId="77" fillId="0" borderId="32" xfId="0" applyNumberFormat="1" applyFont="1" applyBorder="1"/>
    <xf numFmtId="2" fontId="77" fillId="0" borderId="11" xfId="0" applyNumberFormat="1" applyFont="1" applyBorder="1"/>
    <xf numFmtId="0" fontId="44" fillId="2" borderId="47" xfId="0" applyFont="1" applyFill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68" xfId="0" applyFont="1" applyFill="1" applyBorder="1" applyAlignment="1">
      <alignment vertical="center"/>
    </xf>
    <xf numFmtId="0" fontId="27" fillId="0" borderId="68" xfId="0" applyFont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/>
    </xf>
    <xf numFmtId="0" fontId="39" fillId="0" borderId="39" xfId="8" applyFont="1" applyBorder="1" applyAlignment="1">
      <alignment horizontal="left" vertical="center"/>
    </xf>
    <xf numFmtId="49" fontId="78" fillId="0" borderId="14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right" vertical="top" wrapText="1"/>
    </xf>
    <xf numFmtId="0" fontId="27" fillId="0" borderId="72" xfId="0" applyFont="1" applyBorder="1" applyAlignment="1">
      <alignment vertical="center"/>
    </xf>
    <xf numFmtId="0" fontId="27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15" borderId="75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2" fontId="29" fillId="0" borderId="77" xfId="0" applyNumberFormat="1" applyFont="1" applyBorder="1"/>
    <xf numFmtId="2" fontId="29" fillId="0" borderId="72" xfId="0" applyNumberFormat="1" applyFont="1" applyBorder="1"/>
    <xf numFmtId="0" fontId="29" fillId="0" borderId="72" xfId="0" applyFont="1" applyBorder="1"/>
    <xf numFmtId="49" fontId="74" fillId="0" borderId="9" xfId="0" applyNumberFormat="1" applyFont="1" applyFill="1" applyBorder="1" applyAlignment="1">
      <alignment horizontal="center" vertical="center"/>
    </xf>
    <xf numFmtId="0" fontId="31" fillId="0" borderId="7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0" fillId="0" borderId="0" xfId="7" applyFont="1" applyFill="1" applyAlignment="1">
      <alignment vertical="center"/>
    </xf>
    <xf numFmtId="16" fontId="10" fillId="0" borderId="0" xfId="0" quotePrefix="1" applyNumberFormat="1" applyFont="1" applyAlignment="1">
      <alignment horizontal="left" vertical="center"/>
    </xf>
    <xf numFmtId="0" fontId="82" fillId="0" borderId="0" xfId="0" applyFont="1"/>
    <xf numFmtId="49" fontId="78" fillId="0" borderId="9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29" fillId="15" borderId="66" xfId="0" applyFont="1" applyFill="1" applyBorder="1" applyAlignment="1">
      <alignment horizontal="center" vertical="center"/>
    </xf>
    <xf numFmtId="0" fontId="29" fillId="15" borderId="15" xfId="0" applyFont="1" applyFill="1" applyBorder="1" applyAlignment="1">
      <alignment horizontal="center" vertical="center"/>
    </xf>
    <xf numFmtId="0" fontId="33" fillId="15" borderId="15" xfId="0" applyFont="1" applyFill="1" applyBorder="1" applyAlignment="1">
      <alignment horizontal="center" vertical="center"/>
    </xf>
    <xf numFmtId="49" fontId="83" fillId="0" borderId="14" xfId="0" applyNumberFormat="1" applyFont="1" applyBorder="1" applyAlignment="1">
      <alignment horizontal="center" vertical="center"/>
    </xf>
    <xf numFmtId="49" fontId="83" fillId="0" borderId="9" xfId="0" applyNumberFormat="1" applyFont="1" applyBorder="1" applyAlignment="1">
      <alignment horizontal="center" vertical="center"/>
    </xf>
    <xf numFmtId="0" fontId="83" fillId="0" borderId="14" xfId="0" applyFont="1" applyBorder="1" applyAlignment="1">
      <alignment horizontal="center"/>
    </xf>
    <xf numFmtId="49" fontId="84" fillId="0" borderId="11" xfId="8" applyNumberFormat="1" applyFont="1" applyFill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left" vertical="center"/>
    </xf>
    <xf numFmtId="49" fontId="85" fillId="0" borderId="12" xfId="0" applyNumberFormat="1" applyFont="1" applyBorder="1" applyAlignment="1">
      <alignment horizontal="left" vertical="center"/>
    </xf>
    <xf numFmtId="49" fontId="85" fillId="0" borderId="12" xfId="0" applyNumberFormat="1" applyFont="1" applyFill="1" applyBorder="1" applyAlignment="1">
      <alignment horizontal="left" vertical="center"/>
    </xf>
    <xf numFmtId="49" fontId="85" fillId="0" borderId="10" xfId="0" applyNumberFormat="1" applyFont="1" applyFill="1" applyBorder="1" applyAlignment="1">
      <alignment horizontal="left" vertical="center"/>
    </xf>
    <xf numFmtId="49" fontId="86" fillId="0" borderId="14" xfId="0" applyNumberFormat="1" applyFont="1" applyBorder="1" applyAlignment="1">
      <alignment horizontal="left" vertical="center"/>
    </xf>
    <xf numFmtId="49" fontId="86" fillId="4" borderId="14" xfId="0" applyNumberFormat="1" applyFont="1" applyFill="1" applyBorder="1" applyAlignment="1">
      <alignment horizontal="left" vertical="center"/>
    </xf>
    <xf numFmtId="49" fontId="86" fillId="0" borderId="14" xfId="0" applyNumberFormat="1" applyFont="1" applyFill="1" applyBorder="1" applyAlignment="1">
      <alignment horizontal="left" vertical="center"/>
    </xf>
    <xf numFmtId="0" fontId="87" fillId="0" borderId="40" xfId="8" applyFont="1" applyBorder="1" applyAlignment="1">
      <alignment horizontal="left" vertical="center"/>
    </xf>
    <xf numFmtId="0" fontId="87" fillId="0" borderId="41" xfId="8" applyFont="1" applyBorder="1" applyAlignment="1">
      <alignment horizontal="center" vertical="center"/>
    </xf>
    <xf numFmtId="49" fontId="85" fillId="2" borderId="12" xfId="0" applyNumberFormat="1" applyFont="1" applyFill="1" applyBorder="1" applyAlignment="1">
      <alignment horizontal="left" vertical="center"/>
    </xf>
    <xf numFmtId="49" fontId="86" fillId="2" borderId="14" xfId="0" applyNumberFormat="1" applyFont="1" applyFill="1" applyBorder="1" applyAlignment="1">
      <alignment horizontal="left" vertical="center"/>
    </xf>
    <xf numFmtId="49" fontId="74" fillId="2" borderId="14" xfId="0" applyNumberFormat="1" applyFont="1" applyFill="1" applyBorder="1" applyAlignment="1">
      <alignment horizontal="center" vertical="center"/>
    </xf>
    <xf numFmtId="0" fontId="45" fillId="2" borderId="55" xfId="0" applyFont="1" applyFill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7" fillId="2" borderId="11" xfId="0" applyFont="1" applyFill="1" applyBorder="1" applyAlignment="1">
      <alignment horizontal="center"/>
    </xf>
    <xf numFmtId="49" fontId="52" fillId="2" borderId="59" xfId="8" applyNumberFormat="1" applyFont="1" applyFill="1" applyBorder="1" applyAlignment="1">
      <alignment horizontal="center" vertical="center"/>
    </xf>
    <xf numFmtId="0" fontId="44" fillId="6" borderId="64" xfId="0" applyFont="1" applyFill="1" applyBorder="1" applyAlignment="1">
      <alignment horizontal="center"/>
    </xf>
    <xf numFmtId="49" fontId="65" fillId="3" borderId="59" xfId="8" applyNumberFormat="1" applyFont="1" applyFill="1" applyBorder="1" applyAlignment="1">
      <alignment horizontal="center" vertical="center"/>
    </xf>
    <xf numFmtId="49" fontId="65" fillId="14" borderId="59" xfId="8" applyNumberFormat="1" applyFont="1" applyFill="1" applyBorder="1" applyAlignment="1">
      <alignment horizontal="center" vertical="center"/>
    </xf>
    <xf numFmtId="49" fontId="65" fillId="17" borderId="59" xfId="8" applyNumberFormat="1" applyFont="1" applyFill="1" applyBorder="1" applyAlignment="1">
      <alignment horizontal="center" vertical="center"/>
    </xf>
    <xf numFmtId="0" fontId="52" fillId="4" borderId="62" xfId="8" applyFont="1" applyFill="1" applyBorder="1" applyAlignment="1">
      <alignment horizontal="center" vertical="center"/>
    </xf>
    <xf numFmtId="0" fontId="52" fillId="4" borderId="63" xfId="8" applyFont="1" applyFill="1" applyBorder="1" applyAlignment="1">
      <alignment horizontal="center" vertical="center"/>
    </xf>
    <xf numFmtId="0" fontId="49" fillId="2" borderId="54" xfId="8" applyNumberFormat="1" applyFont="1" applyFill="1" applyBorder="1" applyAlignment="1">
      <alignment horizontal="center" vertical="center"/>
    </xf>
    <xf numFmtId="0" fontId="49" fillId="2" borderId="15" xfId="8" applyNumberFormat="1" applyFont="1" applyFill="1" applyBorder="1" applyAlignment="1">
      <alignment horizontal="center" vertical="center"/>
    </xf>
    <xf numFmtId="49" fontId="88" fillId="0" borderId="10" xfId="0" applyNumberFormat="1" applyFont="1" applyBorder="1" applyAlignment="1">
      <alignment horizontal="left" vertical="center"/>
    </xf>
    <xf numFmtId="49" fontId="88" fillId="0" borderId="12" xfId="0" applyNumberFormat="1" applyFont="1" applyBorder="1" applyAlignment="1">
      <alignment horizontal="left" vertical="center"/>
    </xf>
    <xf numFmtId="49" fontId="88" fillId="0" borderId="12" xfId="0" applyNumberFormat="1" applyFont="1" applyFill="1" applyBorder="1" applyAlignment="1">
      <alignment horizontal="left" vertical="center"/>
    </xf>
    <xf numFmtId="2" fontId="28" fillId="0" borderId="32" xfId="0" applyNumberFormat="1" applyFont="1" applyBorder="1"/>
    <xf numFmtId="0" fontId="30" fillId="17" borderId="30" xfId="0" applyFont="1" applyFill="1" applyBorder="1" applyAlignment="1">
      <alignment horizontal="center" vertical="center"/>
    </xf>
    <xf numFmtId="0" fontId="30" fillId="17" borderId="78" xfId="0" applyFont="1" applyFill="1" applyBorder="1" applyAlignment="1">
      <alignment horizontal="center" vertical="center"/>
    </xf>
    <xf numFmtId="0" fontId="30" fillId="17" borderId="2" xfId="0" applyFont="1" applyFill="1" applyBorder="1" applyAlignment="1">
      <alignment horizontal="center" vertical="center"/>
    </xf>
    <xf numFmtId="0" fontId="90" fillId="18" borderId="79" xfId="0" applyFont="1" applyFill="1" applyBorder="1" applyAlignment="1">
      <alignment horizontal="left" vertical="center"/>
    </xf>
    <xf numFmtId="0" fontId="91" fillId="18" borderId="79" xfId="0" applyFont="1" applyFill="1" applyBorder="1"/>
    <xf numFmtId="0" fontId="92" fillId="18" borderId="79" xfId="0" applyFont="1" applyFill="1" applyBorder="1" applyAlignment="1">
      <alignment horizontal="left" vertical="center"/>
    </xf>
    <xf numFmtId="0" fontId="93" fillId="0" borderId="79" xfId="0" applyFont="1" applyBorder="1" applyAlignment="1">
      <alignment horizontal="left" vertical="center"/>
    </xf>
    <xf numFmtId="0" fontId="92" fillId="18" borderId="79" xfId="0" applyFont="1" applyFill="1" applyBorder="1"/>
    <xf numFmtId="0" fontId="91" fillId="18" borderId="79" xfId="0" applyFont="1" applyFill="1" applyBorder="1" applyAlignment="1">
      <alignment horizontal="left" vertical="center"/>
    </xf>
    <xf numFmtId="0" fontId="93" fillId="0" borderId="79" xfId="0" applyFont="1" applyBorder="1"/>
    <xf numFmtId="0" fontId="91" fillId="18" borderId="80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4" fillId="0" borderId="68" xfId="0" applyFont="1" applyFill="1" applyBorder="1" applyAlignment="1">
      <alignment vertical="center"/>
    </xf>
    <xf numFmtId="49" fontId="94" fillId="0" borderId="14" xfId="0" applyNumberFormat="1" applyFont="1" applyBorder="1" applyAlignment="1">
      <alignment horizontal="left" vertical="center"/>
    </xf>
    <xf numFmtId="0" fontId="47" fillId="0" borderId="14" xfId="0" applyFont="1" applyFill="1" applyBorder="1" applyAlignment="1">
      <alignment horizontal="center"/>
    </xf>
    <xf numFmtId="0" fontId="51" fillId="0" borderId="56" xfId="8" applyFont="1" applyFill="1" applyBorder="1" applyAlignment="1">
      <alignment horizontal="center" vertical="center"/>
    </xf>
    <xf numFmtId="0" fontId="51" fillId="0" borderId="57" xfId="8" applyFont="1" applyFill="1" applyBorder="1" applyAlignment="1">
      <alignment horizontal="center" vertical="center"/>
    </xf>
    <xf numFmtId="2" fontId="69" fillId="0" borderId="65" xfId="0" applyNumberFormat="1" applyFont="1" applyFill="1" applyBorder="1" applyAlignment="1">
      <alignment horizontal="right" vertical="center"/>
    </xf>
    <xf numFmtId="0" fontId="51" fillId="0" borderId="58" xfId="8" applyFont="1" applyFill="1" applyBorder="1" applyAlignment="1">
      <alignment horizontal="right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64" fillId="2" borderId="54" xfId="8" applyNumberFormat="1" applyFont="1" applyFill="1" applyBorder="1" applyAlignment="1">
      <alignment horizontal="center" vertical="center"/>
    </xf>
    <xf numFmtId="0" fontId="64" fillId="2" borderId="15" xfId="8" applyNumberFormat="1" applyFont="1" applyFill="1" applyBorder="1" applyAlignment="1">
      <alignment horizontal="center" vertical="center"/>
    </xf>
    <xf numFmtId="0" fontId="51" fillId="2" borderId="56" xfId="8" applyFont="1" applyFill="1" applyBorder="1" applyAlignment="1">
      <alignment horizontal="center" vertical="center"/>
    </xf>
    <xf numFmtId="0" fontId="51" fillId="2" borderId="57" xfId="8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/>
    </xf>
    <xf numFmtId="49" fontId="95" fillId="0" borderId="9" xfId="0" applyNumberFormat="1" applyFont="1" applyBorder="1" applyAlignment="1">
      <alignment horizontal="center" vertical="center"/>
    </xf>
    <xf numFmtId="49" fontId="95" fillId="2" borderId="14" xfId="0" applyNumberFormat="1" applyFont="1" applyFill="1" applyBorder="1" applyAlignment="1">
      <alignment horizontal="center" vertical="center"/>
    </xf>
    <xf numFmtId="49" fontId="95" fillId="0" borderId="14" xfId="0" applyNumberFormat="1" applyFont="1" applyBorder="1" applyAlignment="1">
      <alignment horizontal="center" vertical="center"/>
    </xf>
    <xf numFmtId="0" fontId="95" fillId="0" borderId="14" xfId="0" applyFont="1" applyBorder="1" applyAlignment="1">
      <alignment horizontal="center"/>
    </xf>
    <xf numFmtId="49" fontId="95" fillId="0" borderId="14" xfId="0" applyNumberFormat="1" applyFont="1" applyFill="1" applyBorder="1" applyAlignment="1">
      <alignment horizontal="center" vertical="center"/>
    </xf>
    <xf numFmtId="49" fontId="95" fillId="0" borderId="9" xfId="0" applyNumberFormat="1" applyFont="1" applyFill="1" applyBorder="1" applyAlignment="1">
      <alignment horizontal="center" vertical="center"/>
    </xf>
    <xf numFmtId="0" fontId="45" fillId="6" borderId="47" xfId="0" applyFont="1" applyFill="1" applyBorder="1" applyAlignment="1">
      <alignment horizontal="center" vertical="center"/>
    </xf>
    <xf numFmtId="0" fontId="64" fillId="0" borderId="15" xfId="8" applyNumberFormat="1" applyFont="1" applyFill="1" applyBorder="1" applyAlignment="1">
      <alignment horizontal="center" vertical="center"/>
    </xf>
    <xf numFmtId="0" fontId="66" fillId="0" borderId="54" xfId="8" applyNumberFormat="1" applyFont="1" applyBorder="1" applyAlignment="1">
      <alignment horizontal="center" vertical="center"/>
    </xf>
    <xf numFmtId="0" fontId="66" fillId="0" borderId="15" xfId="8" applyNumberFormat="1" applyFont="1" applyBorder="1" applyAlignment="1">
      <alignment horizontal="center" vertical="center"/>
    </xf>
    <xf numFmtId="0" fontId="66" fillId="0" borderId="1" xfId="8" applyNumberFormat="1" applyFont="1" applyBorder="1" applyAlignment="1">
      <alignment horizontal="center" vertical="center"/>
    </xf>
    <xf numFmtId="0" fontId="64" fillId="0" borderId="54" xfId="8" applyNumberFormat="1" applyFont="1" applyFill="1" applyBorder="1" applyAlignment="1">
      <alignment horizontal="center" vertical="center"/>
    </xf>
    <xf numFmtId="0" fontId="92" fillId="0" borderId="79" xfId="0" applyFont="1" applyBorder="1" applyAlignment="1">
      <alignment horizontal="left" vertical="center"/>
    </xf>
    <xf numFmtId="49" fontId="96" fillId="0" borderId="14" xfId="0" applyNumberFormat="1" applyFont="1" applyBorder="1" applyAlignment="1">
      <alignment horizontal="left" vertical="center"/>
    </xf>
    <xf numFmtId="49" fontId="96" fillId="0" borderId="14" xfId="0" applyNumberFormat="1" applyFont="1" applyFill="1" applyBorder="1" applyAlignment="1">
      <alignment horizontal="left" vertical="center"/>
    </xf>
    <xf numFmtId="49" fontId="97" fillId="0" borderId="10" xfId="0" applyNumberFormat="1" applyFont="1" applyFill="1" applyBorder="1" applyAlignment="1">
      <alignment horizontal="left" vertical="center"/>
    </xf>
    <xf numFmtId="49" fontId="89" fillId="0" borderId="12" xfId="0" applyNumberFormat="1" applyFont="1" applyFill="1" applyBorder="1" applyAlignment="1">
      <alignment horizontal="left" vertical="center"/>
    </xf>
    <xf numFmtId="0" fontId="45" fillId="6" borderId="11" xfId="0" applyFont="1" applyFill="1" applyBorder="1" applyAlignment="1">
      <alignment horizontal="center"/>
    </xf>
    <xf numFmtId="0" fontId="98" fillId="19" borderId="79" xfId="0" applyFont="1" applyFill="1" applyBorder="1" applyAlignment="1">
      <alignment horizontal="center"/>
    </xf>
    <xf numFmtId="0" fontId="45" fillId="6" borderId="47" xfId="0" applyFont="1" applyFill="1" applyBorder="1" applyAlignment="1">
      <alignment horizontal="center"/>
    </xf>
    <xf numFmtId="0" fontId="45" fillId="6" borderId="11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30" fillId="3" borderId="8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6" borderId="67" xfId="0" applyFont="1" applyFill="1" applyBorder="1" applyAlignment="1">
      <alignment horizontal="right"/>
    </xf>
    <xf numFmtId="0" fontId="35" fillId="6" borderId="0" xfId="0" applyFont="1" applyFill="1" applyBorder="1" applyAlignment="1">
      <alignment horizontal="right"/>
    </xf>
    <xf numFmtId="0" fontId="62" fillId="0" borderId="0" xfId="8" applyFont="1" applyBorder="1" applyAlignment="1">
      <alignment horizontal="center" vertical="center" textRotation="90"/>
    </xf>
    <xf numFmtId="0" fontId="62" fillId="0" borderId="3" xfId="8" applyFont="1" applyBorder="1" applyAlignment="1">
      <alignment horizontal="center" vertical="center" textRotation="90"/>
    </xf>
    <xf numFmtId="0" fontId="8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9">
    <cellStyle name="Besøgt link" xfId="2" builtinId="9" hidden="1"/>
    <cellStyle name="Besøgt link" xfId="4" builtinId="9" hidden="1"/>
    <cellStyle name="Besøgt link" xfId="6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Normal" xfId="0" builtinId="0"/>
    <cellStyle name="Normal_PROTOKOLY" xfId="8" xr:uid="{CE676F6C-AB32-4A94-AF66-1AB25B2AD351}"/>
  </cellStyles>
  <dxfs count="182"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  <dxf>
      <font>
        <b/>
        <i val="0"/>
        <strike val="0"/>
        <color auto="1"/>
        <name val="Cambria"/>
        <family val="1"/>
        <scheme val="none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</dxf>
  </dxfs>
  <tableStyles count="0" defaultTableStyle="TableStyleMedium9" defaultPivotStyle="PivotStyleMedium7"/>
  <colors>
    <mruColors>
      <color rgb="FF02CE15"/>
      <color rgb="FF00FFFF"/>
      <color rgb="FF9D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38100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0B16525-CA07-49DB-9E31-946BBC23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28575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A5238FD-608B-47B5-8BB1-96F82BA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38100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BFC46D7-9F78-43C9-95FB-16306A89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28575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4B0AB53C-D93F-4A34-8EB2-C748BE7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80919</xdr:colOff>
      <xdr:row>4</xdr:row>
      <xdr:rowOff>28575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D3E53DA-A187-42F1-96A9-A68B47A6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76200</xdr:rowOff>
    </xdr:from>
    <xdr:to>
      <xdr:col>4</xdr:col>
      <xdr:colOff>2100219</xdr:colOff>
      <xdr:row>4</xdr:row>
      <xdr:rowOff>19050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193F1D0-E51D-4D9F-8B63-44883005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6200"/>
          <a:ext cx="111914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mand@ofk.d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ontakt@vejlefaegteklub.d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k.sydjyllan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F49A-EE02-4AE9-B22C-E3F3FE8D51E1}">
  <sheetPr>
    <tabColor theme="1"/>
  </sheetPr>
  <dimension ref="A1:X116"/>
  <sheetViews>
    <sheetView tabSelected="1" zoomScale="111" zoomScaleNormal="11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S4" sqref="S4"/>
    </sheetView>
  </sheetViews>
  <sheetFormatPr defaultColWidth="9" defaultRowHeight="14"/>
  <cols>
    <col min="1" max="1" width="18.58203125" style="50" customWidth="1"/>
    <col min="2" max="2" width="6.75" style="51" customWidth="1"/>
    <col min="3" max="3" width="5.25" style="52" customWidth="1"/>
    <col min="4" max="4" width="4.58203125" style="78" customWidth="1"/>
    <col min="5" max="5" width="5.58203125" style="78" customWidth="1"/>
    <col min="6" max="9" width="4.58203125" style="78" customWidth="1"/>
    <col min="10" max="10" width="5.58203125" style="78" customWidth="1"/>
    <col min="11" max="16" width="4.08203125" style="59" customWidth="1"/>
    <col min="17" max="22" width="5.58203125" style="59" customWidth="1"/>
    <col min="23" max="16384" width="9" style="59"/>
  </cols>
  <sheetData>
    <row r="1" spans="1:23" ht="16" customHeight="1">
      <c r="K1" s="454" t="s">
        <v>157</v>
      </c>
      <c r="L1" s="454"/>
      <c r="M1" s="454"/>
      <c r="N1" s="454"/>
      <c r="O1" s="454"/>
      <c r="P1" s="454"/>
      <c r="Q1" s="455" t="s">
        <v>155</v>
      </c>
      <c r="R1" s="456"/>
      <c r="S1" s="456"/>
      <c r="T1" s="456"/>
      <c r="U1" s="456"/>
      <c r="V1" s="456"/>
      <c r="W1" s="456"/>
    </row>
    <row r="2" spans="1:23" ht="26.25" customHeight="1">
      <c r="A2" s="80" t="s">
        <v>216</v>
      </c>
      <c r="C2" s="52" t="s">
        <v>83</v>
      </c>
      <c r="D2" s="55" t="s">
        <v>249</v>
      </c>
      <c r="E2" s="53" t="s">
        <v>250</v>
      </c>
      <c r="F2" s="54" t="s">
        <v>151</v>
      </c>
      <c r="G2" s="55" t="s">
        <v>251</v>
      </c>
      <c r="H2" s="53" t="s">
        <v>252</v>
      </c>
      <c r="I2" s="54" t="s">
        <v>254</v>
      </c>
      <c r="J2" s="56" t="s">
        <v>255</v>
      </c>
      <c r="K2" s="57" t="s">
        <v>144</v>
      </c>
      <c r="L2" s="58" t="s">
        <v>145</v>
      </c>
      <c r="M2" s="58" t="s">
        <v>146</v>
      </c>
      <c r="N2" s="58" t="s">
        <v>147</v>
      </c>
      <c r="O2" s="58" t="s">
        <v>148</v>
      </c>
      <c r="P2" s="124" t="s">
        <v>149</v>
      </c>
      <c r="Q2" s="57" t="s">
        <v>144</v>
      </c>
      <c r="R2" s="58" t="s">
        <v>145</v>
      </c>
      <c r="S2" s="58" t="s">
        <v>146</v>
      </c>
      <c r="T2" s="58" t="s">
        <v>147</v>
      </c>
      <c r="U2" s="58" t="s">
        <v>148</v>
      </c>
      <c r="V2" s="58" t="s">
        <v>149</v>
      </c>
      <c r="W2" s="132" t="s">
        <v>156</v>
      </c>
    </row>
    <row r="3" spans="1:23" s="121" customFormat="1" ht="39" customHeight="1">
      <c r="A3" s="113" t="s">
        <v>24</v>
      </c>
      <c r="B3" s="113" t="s">
        <v>65</v>
      </c>
      <c r="C3" s="114" t="s">
        <v>66</v>
      </c>
      <c r="D3" s="115" t="s">
        <v>120</v>
      </c>
      <c r="E3" s="116" t="s">
        <v>121</v>
      </c>
      <c r="F3" s="115" t="s">
        <v>122</v>
      </c>
      <c r="G3" s="117" t="s">
        <v>123</v>
      </c>
      <c r="H3" s="116" t="s">
        <v>253</v>
      </c>
      <c r="I3" s="115" t="s">
        <v>125</v>
      </c>
      <c r="J3" s="118" t="s">
        <v>124</v>
      </c>
      <c r="K3" s="120" t="s">
        <v>69</v>
      </c>
      <c r="L3" s="120" t="s">
        <v>150</v>
      </c>
      <c r="M3" s="120" t="s">
        <v>73</v>
      </c>
      <c r="N3" s="120"/>
      <c r="O3" s="119"/>
      <c r="P3" s="125"/>
      <c r="Q3" s="309" t="s">
        <v>257</v>
      </c>
      <c r="R3" s="309" t="s">
        <v>256</v>
      </c>
      <c r="S3" s="315" t="s">
        <v>305</v>
      </c>
      <c r="T3" s="309" t="s">
        <v>258</v>
      </c>
      <c r="U3" s="309" t="s">
        <v>258</v>
      </c>
      <c r="V3" s="309" t="s">
        <v>258</v>
      </c>
      <c r="W3" s="337" t="s">
        <v>213</v>
      </c>
    </row>
    <row r="4" spans="1:23" ht="16" customHeight="1">
      <c r="A4" s="60" t="s">
        <v>133</v>
      </c>
      <c r="B4" s="61" t="s">
        <v>126</v>
      </c>
      <c r="C4" s="82">
        <v>2011</v>
      </c>
      <c r="D4" s="284">
        <v>1</v>
      </c>
      <c r="E4" s="67"/>
      <c r="F4" s="68"/>
      <c r="G4" s="62"/>
      <c r="H4" s="67"/>
      <c r="I4" s="68"/>
      <c r="J4" s="69"/>
      <c r="K4" s="68"/>
      <c r="L4" s="62"/>
      <c r="M4" s="62"/>
      <c r="N4" s="62"/>
      <c r="O4" s="62"/>
      <c r="P4" s="126"/>
      <c r="Q4" s="251"/>
      <c r="R4" s="272"/>
      <c r="S4" s="253"/>
      <c r="T4" s="253"/>
      <c r="U4" s="253"/>
      <c r="V4" s="253"/>
      <c r="W4" s="267">
        <f>SUM(Q4:V4)</f>
        <v>0</v>
      </c>
    </row>
    <row r="5" spans="1:23" ht="16" customHeight="1">
      <c r="A5" s="60" t="s">
        <v>130</v>
      </c>
      <c r="B5" s="61" t="s">
        <v>128</v>
      </c>
      <c r="C5" s="82">
        <v>2011</v>
      </c>
      <c r="D5" s="284">
        <v>1</v>
      </c>
      <c r="E5" s="67"/>
      <c r="F5" s="68"/>
      <c r="G5" s="62"/>
      <c r="H5" s="67"/>
      <c r="I5" s="68"/>
      <c r="J5" s="69"/>
      <c r="K5" s="68"/>
      <c r="L5" s="62"/>
      <c r="M5" s="62"/>
      <c r="N5" s="62"/>
      <c r="O5" s="62"/>
      <c r="P5" s="126"/>
      <c r="Q5" s="251"/>
      <c r="R5" s="272"/>
      <c r="S5" s="253"/>
      <c r="T5" s="272"/>
      <c r="U5" s="253"/>
      <c r="V5" s="253"/>
      <c r="W5" s="267">
        <f>SUM(Q5:V5)</f>
        <v>0</v>
      </c>
    </row>
    <row r="6" spans="1:23" ht="16" customHeight="1">
      <c r="A6" s="60" t="s">
        <v>132</v>
      </c>
      <c r="B6" s="61" t="s">
        <v>126</v>
      </c>
      <c r="C6" s="82">
        <v>2011</v>
      </c>
      <c r="D6" s="284">
        <v>1</v>
      </c>
      <c r="E6" s="67"/>
      <c r="F6" s="68"/>
      <c r="G6" s="62"/>
      <c r="H6" s="67"/>
      <c r="I6" s="68"/>
      <c r="J6" s="69"/>
      <c r="K6" s="68"/>
      <c r="L6" s="62">
        <v>1</v>
      </c>
      <c r="M6" s="62"/>
      <c r="N6" s="62"/>
      <c r="O6" s="62"/>
      <c r="P6" s="126"/>
      <c r="Q6" s="251"/>
      <c r="R6" s="272">
        <f>'Score 2. afd. Minior_Puslinge'!AO3</f>
        <v>124.33333333333334</v>
      </c>
      <c r="S6" s="272"/>
      <c r="T6" s="272"/>
      <c r="U6" s="272"/>
      <c r="V6" s="253"/>
      <c r="W6" s="267">
        <f t="shared" ref="W6:W88" si="0">SUM(Q6:V6)</f>
        <v>124.33333333333334</v>
      </c>
    </row>
    <row r="7" spans="1:23" ht="16" customHeight="1">
      <c r="A7" s="60" t="s">
        <v>143</v>
      </c>
      <c r="B7" s="61" t="s">
        <v>126</v>
      </c>
      <c r="C7" s="82">
        <v>2010</v>
      </c>
      <c r="D7" s="77"/>
      <c r="E7" s="286">
        <v>1</v>
      </c>
      <c r="F7" s="68"/>
      <c r="G7" s="62"/>
      <c r="H7" s="67"/>
      <c r="I7" s="68"/>
      <c r="J7" s="69"/>
      <c r="K7" s="68"/>
      <c r="L7" s="62"/>
      <c r="M7" s="62"/>
      <c r="N7" s="62"/>
      <c r="O7" s="62"/>
      <c r="P7" s="126"/>
      <c r="Q7" s="251"/>
      <c r="R7" s="253"/>
      <c r="S7" s="253"/>
      <c r="T7" s="253"/>
      <c r="U7" s="253"/>
      <c r="V7" s="253"/>
      <c r="W7" s="267">
        <f t="shared" si="0"/>
        <v>0</v>
      </c>
    </row>
    <row r="8" spans="1:23" ht="16" customHeight="1">
      <c r="A8" s="81" t="s">
        <v>127</v>
      </c>
      <c r="B8" s="61" t="s">
        <v>128</v>
      </c>
      <c r="C8" s="82">
        <v>2010</v>
      </c>
      <c r="D8" s="77"/>
      <c r="E8" s="286">
        <v>1</v>
      </c>
      <c r="F8" s="68"/>
      <c r="G8" s="62"/>
      <c r="H8" s="67"/>
      <c r="I8" s="68"/>
      <c r="J8" s="69"/>
      <c r="K8" s="68"/>
      <c r="L8" s="62"/>
      <c r="M8" s="62"/>
      <c r="N8" s="62"/>
      <c r="O8" s="62"/>
      <c r="P8" s="126"/>
      <c r="Q8" s="252"/>
      <c r="R8" s="272"/>
      <c r="S8" s="253"/>
      <c r="T8" s="253"/>
      <c r="U8" s="253"/>
      <c r="V8" s="253"/>
      <c r="W8" s="267">
        <f t="shared" si="0"/>
        <v>0</v>
      </c>
    </row>
    <row r="9" spans="1:23" ht="16" customHeight="1">
      <c r="A9" s="72" t="s">
        <v>103</v>
      </c>
      <c r="B9" s="61" t="s">
        <v>128</v>
      </c>
      <c r="C9" s="82">
        <v>2010</v>
      </c>
      <c r="D9" s="77"/>
      <c r="E9" s="286">
        <v>1</v>
      </c>
      <c r="F9" s="68"/>
      <c r="G9" s="62"/>
      <c r="H9" s="67"/>
      <c r="I9" s="68"/>
      <c r="J9" s="69"/>
      <c r="K9" s="68"/>
      <c r="L9" s="62">
        <v>1</v>
      </c>
      <c r="M9" s="62"/>
      <c r="N9" s="62"/>
      <c r="O9" s="62"/>
      <c r="P9" s="126"/>
      <c r="Q9" s="252"/>
      <c r="R9" s="272">
        <f>'Score 2. afd. Minior_Puslinge'!AO5</f>
        <v>116</v>
      </c>
      <c r="S9" s="253"/>
      <c r="T9" s="253"/>
      <c r="U9" s="253"/>
      <c r="V9" s="253"/>
      <c r="W9" s="267">
        <f t="shared" si="0"/>
        <v>116</v>
      </c>
    </row>
    <row r="10" spans="1:23" ht="16" customHeight="1">
      <c r="A10" s="60" t="s">
        <v>153</v>
      </c>
      <c r="B10" s="61" t="s">
        <v>126</v>
      </c>
      <c r="C10" s="82">
        <v>2010</v>
      </c>
      <c r="D10" s="77"/>
      <c r="E10" s="286">
        <v>1</v>
      </c>
      <c r="F10" s="64"/>
      <c r="G10" s="65"/>
      <c r="H10" s="63"/>
      <c r="I10" s="64"/>
      <c r="J10" s="66"/>
      <c r="K10" s="68"/>
      <c r="L10" s="62"/>
      <c r="M10" s="62"/>
      <c r="N10" s="62"/>
      <c r="O10" s="62"/>
      <c r="P10" s="126"/>
      <c r="Q10" s="251"/>
      <c r="R10" s="253"/>
      <c r="S10" s="253"/>
      <c r="T10" s="272"/>
      <c r="U10" s="272"/>
      <c r="V10" s="253"/>
      <c r="W10" s="267">
        <f t="shared" si="0"/>
        <v>0</v>
      </c>
    </row>
    <row r="11" spans="1:23" ht="16" customHeight="1">
      <c r="A11" s="60" t="s">
        <v>142</v>
      </c>
      <c r="B11" s="61" t="s">
        <v>140</v>
      </c>
      <c r="C11" s="82">
        <v>2010</v>
      </c>
      <c r="D11" s="77"/>
      <c r="E11" s="286">
        <v>1</v>
      </c>
      <c r="F11" s="68"/>
      <c r="G11" s="62"/>
      <c r="H11" s="67"/>
      <c r="I11" s="68"/>
      <c r="J11" s="69"/>
      <c r="K11" s="68"/>
      <c r="L11" s="62"/>
      <c r="M11" s="62"/>
      <c r="N11" s="62"/>
      <c r="O11" s="62"/>
      <c r="P11" s="126"/>
      <c r="Q11" s="251"/>
      <c r="R11" s="253"/>
      <c r="S11" s="253"/>
      <c r="T11" s="253"/>
      <c r="U11" s="253"/>
      <c r="V11" s="253"/>
      <c r="W11" s="267">
        <f t="shared" si="0"/>
        <v>0</v>
      </c>
    </row>
    <row r="12" spans="1:23" ht="16" customHeight="1">
      <c r="A12" s="60" t="s">
        <v>118</v>
      </c>
      <c r="B12" s="61" t="s">
        <v>119</v>
      </c>
      <c r="C12" s="82">
        <v>2010</v>
      </c>
      <c r="D12" s="77"/>
      <c r="E12" s="286">
        <v>1</v>
      </c>
      <c r="F12" s="64"/>
      <c r="G12" s="65"/>
      <c r="H12" s="63"/>
      <c r="I12" s="64"/>
      <c r="J12" s="66"/>
      <c r="K12" s="68"/>
      <c r="L12" s="62"/>
      <c r="M12" s="62"/>
      <c r="N12" s="62"/>
      <c r="O12" s="62"/>
      <c r="P12" s="126"/>
      <c r="Q12" s="252"/>
      <c r="R12" s="272"/>
      <c r="S12" s="253"/>
      <c r="T12" s="253"/>
      <c r="U12" s="253"/>
      <c r="V12" s="253"/>
      <c r="W12" s="267">
        <f t="shared" si="0"/>
        <v>0</v>
      </c>
    </row>
    <row r="13" spans="1:23" ht="16" customHeight="1">
      <c r="A13" s="318" t="s">
        <v>279</v>
      </c>
      <c r="B13" s="319" t="s">
        <v>280</v>
      </c>
      <c r="C13" s="296">
        <v>2009</v>
      </c>
      <c r="D13" s="357"/>
      <c r="E13" s="300">
        <v>1</v>
      </c>
      <c r="F13" s="322"/>
      <c r="G13" s="323"/>
      <c r="H13" s="321"/>
      <c r="I13" s="322"/>
      <c r="J13" s="324"/>
      <c r="K13" s="297"/>
      <c r="L13" s="299">
        <v>1</v>
      </c>
      <c r="M13" s="299"/>
      <c r="N13" s="299"/>
      <c r="O13" s="299"/>
      <c r="P13" s="302"/>
      <c r="Q13" s="303"/>
      <c r="R13" s="304">
        <f>'Score 2. afd. Minior_Puslinge'!AO4</f>
        <v>107.66666666666666</v>
      </c>
      <c r="S13" s="305"/>
      <c r="T13" s="305"/>
      <c r="U13" s="305"/>
      <c r="V13" s="305"/>
      <c r="W13" s="267">
        <f t="shared" si="0"/>
        <v>107.66666666666666</v>
      </c>
    </row>
    <row r="14" spans="1:23" ht="16" customHeight="1">
      <c r="A14" s="318" t="s">
        <v>281</v>
      </c>
      <c r="B14" s="319" t="s">
        <v>280</v>
      </c>
      <c r="C14" s="296">
        <v>2009</v>
      </c>
      <c r="D14" s="357"/>
      <c r="E14" s="300">
        <v>1</v>
      </c>
      <c r="F14" s="322"/>
      <c r="G14" s="323"/>
      <c r="H14" s="321"/>
      <c r="I14" s="322"/>
      <c r="J14" s="324"/>
      <c r="K14" s="297"/>
      <c r="L14" s="299">
        <v>1</v>
      </c>
      <c r="M14" s="299"/>
      <c r="N14" s="299"/>
      <c r="O14" s="299"/>
      <c r="P14" s="302"/>
      <c r="Q14" s="303"/>
      <c r="R14" s="304">
        <f>'Score 2. afd. Minior_Puslinge'!AO6</f>
        <v>76</v>
      </c>
      <c r="S14" s="305"/>
      <c r="T14" s="305"/>
      <c r="U14" s="305"/>
      <c r="V14" s="305"/>
      <c r="W14" s="267">
        <f t="shared" si="0"/>
        <v>76</v>
      </c>
    </row>
    <row r="15" spans="1:23" ht="16" customHeight="1">
      <c r="A15" s="318" t="s">
        <v>202</v>
      </c>
      <c r="B15" s="319" t="s">
        <v>69</v>
      </c>
      <c r="C15" s="296">
        <v>2009</v>
      </c>
      <c r="D15" s="357"/>
      <c r="E15" s="300">
        <v>1</v>
      </c>
      <c r="F15" s="322"/>
      <c r="G15" s="323"/>
      <c r="H15" s="321"/>
      <c r="I15" s="322"/>
      <c r="J15" s="324"/>
      <c r="K15" s="297"/>
      <c r="L15" s="299"/>
      <c r="M15" s="299"/>
      <c r="N15" s="299"/>
      <c r="O15" s="299"/>
      <c r="P15" s="302"/>
      <c r="Q15" s="303"/>
      <c r="R15" s="304"/>
      <c r="S15" s="305"/>
      <c r="T15" s="304"/>
      <c r="U15" s="305"/>
      <c r="V15" s="305"/>
      <c r="W15" s="267">
        <f t="shared" si="0"/>
        <v>0</v>
      </c>
    </row>
    <row r="16" spans="1:23" ht="16" customHeight="1" thickBot="1">
      <c r="A16" s="90" t="s">
        <v>152</v>
      </c>
      <c r="B16" s="91" t="s">
        <v>140</v>
      </c>
      <c r="C16" s="92">
        <v>2009</v>
      </c>
      <c r="D16" s="358"/>
      <c r="E16" s="312">
        <v>1</v>
      </c>
      <c r="F16" s="111"/>
      <c r="G16" s="110"/>
      <c r="H16" s="94"/>
      <c r="I16" s="111"/>
      <c r="J16" s="112"/>
      <c r="K16" s="93"/>
      <c r="L16" s="98"/>
      <c r="M16" s="98"/>
      <c r="N16" s="98"/>
      <c r="O16" s="98"/>
      <c r="P16" s="127"/>
      <c r="Q16" s="258"/>
      <c r="R16" s="254"/>
      <c r="S16" s="254"/>
      <c r="T16" s="254"/>
      <c r="U16" s="254"/>
      <c r="V16" s="254"/>
      <c r="W16" s="269">
        <f t="shared" si="0"/>
        <v>0</v>
      </c>
    </row>
    <row r="17" spans="1:23" ht="16" customHeight="1">
      <c r="A17" s="72" t="s">
        <v>184</v>
      </c>
      <c r="B17" s="319" t="s">
        <v>280</v>
      </c>
      <c r="C17" s="82">
        <v>2008</v>
      </c>
      <c r="D17" s="68"/>
      <c r="E17" s="76"/>
      <c r="F17" s="364">
        <v>1</v>
      </c>
      <c r="G17" s="307"/>
      <c r="H17" s="67"/>
      <c r="I17" s="68"/>
      <c r="J17" s="69"/>
      <c r="K17" s="68"/>
      <c r="L17" s="62"/>
      <c r="M17" s="62"/>
      <c r="N17" s="62"/>
      <c r="O17" s="62"/>
      <c r="P17" s="126"/>
      <c r="Q17" s="252"/>
      <c r="R17" s="253"/>
      <c r="S17" s="272"/>
      <c r="T17" s="253"/>
      <c r="U17" s="253"/>
      <c r="V17" s="253"/>
      <c r="W17" s="267">
        <f t="shared" si="0"/>
        <v>0</v>
      </c>
    </row>
    <row r="18" spans="1:23" ht="16" customHeight="1">
      <c r="A18" s="72" t="s">
        <v>190</v>
      </c>
      <c r="B18" s="61" t="s">
        <v>186</v>
      </c>
      <c r="C18" s="82">
        <v>2008</v>
      </c>
      <c r="D18" s="68"/>
      <c r="E18" s="76"/>
      <c r="F18" s="365">
        <v>1</v>
      </c>
      <c r="G18" s="62"/>
      <c r="H18" s="67"/>
      <c r="I18" s="68"/>
      <c r="J18" s="69"/>
      <c r="K18" s="68"/>
      <c r="L18" s="62"/>
      <c r="M18" s="62"/>
      <c r="N18" s="62"/>
      <c r="O18" s="62"/>
      <c r="P18" s="126"/>
      <c r="Q18" s="252"/>
      <c r="R18" s="253"/>
      <c r="S18" s="272"/>
      <c r="T18" s="253"/>
      <c r="U18" s="253"/>
      <c r="V18" s="253"/>
      <c r="W18" s="267">
        <f t="shared" si="0"/>
        <v>0</v>
      </c>
    </row>
    <row r="19" spans="1:23" ht="16" customHeight="1">
      <c r="A19" s="332" t="s">
        <v>208</v>
      </c>
      <c r="B19" s="319" t="s">
        <v>119</v>
      </c>
      <c r="C19" s="82">
        <v>2008</v>
      </c>
      <c r="D19" s="68"/>
      <c r="E19" s="76"/>
      <c r="F19" s="365">
        <v>1</v>
      </c>
      <c r="G19" s="62"/>
      <c r="H19" s="67"/>
      <c r="I19" s="68"/>
      <c r="J19" s="69"/>
      <c r="K19" s="68"/>
      <c r="L19" s="62"/>
      <c r="M19" s="62"/>
      <c r="N19" s="62"/>
      <c r="O19" s="62"/>
      <c r="P19" s="126"/>
      <c r="Q19" s="252"/>
      <c r="R19" s="253"/>
      <c r="S19" s="272"/>
      <c r="T19" s="253"/>
      <c r="U19" s="272"/>
      <c r="V19" s="253"/>
      <c r="W19" s="267">
        <f t="shared" si="0"/>
        <v>0</v>
      </c>
    </row>
    <row r="20" spans="1:23" ht="16" customHeight="1">
      <c r="A20" s="318" t="s">
        <v>206</v>
      </c>
      <c r="B20" s="319" t="s">
        <v>140</v>
      </c>
      <c r="C20" s="82">
        <v>2007</v>
      </c>
      <c r="D20" s="68"/>
      <c r="E20" s="76"/>
      <c r="F20" s="365">
        <v>1</v>
      </c>
      <c r="G20" s="62"/>
      <c r="H20" s="67"/>
      <c r="I20" s="68"/>
      <c r="J20" s="69"/>
      <c r="K20" s="68"/>
      <c r="L20" s="62"/>
      <c r="M20" s="62"/>
      <c r="N20" s="62"/>
      <c r="O20" s="62"/>
      <c r="P20" s="126"/>
      <c r="Q20" s="252"/>
      <c r="R20" s="253"/>
      <c r="S20" s="272"/>
      <c r="T20" s="253"/>
      <c r="U20" s="272"/>
      <c r="V20" s="253"/>
      <c r="W20" s="267">
        <f t="shared" si="0"/>
        <v>0</v>
      </c>
    </row>
    <row r="21" spans="1:23" ht="16" customHeight="1">
      <c r="A21" s="70" t="s">
        <v>139</v>
      </c>
      <c r="B21" s="71" t="s">
        <v>140</v>
      </c>
      <c r="C21" s="83">
        <v>2007</v>
      </c>
      <c r="D21" s="73"/>
      <c r="E21" s="359"/>
      <c r="F21" s="366">
        <v>1</v>
      </c>
      <c r="G21" s="62"/>
      <c r="H21" s="67"/>
      <c r="I21" s="68"/>
      <c r="J21" s="69"/>
      <c r="K21" s="68"/>
      <c r="L21" s="62"/>
      <c r="M21" s="62"/>
      <c r="N21" s="62"/>
      <c r="O21" s="62"/>
      <c r="P21" s="126"/>
      <c r="Q21" s="251"/>
      <c r="R21" s="253"/>
      <c r="S21" s="272"/>
      <c r="T21" s="253"/>
      <c r="U21" s="272"/>
      <c r="V21" s="253"/>
      <c r="W21" s="267">
        <f t="shared" si="0"/>
        <v>0</v>
      </c>
    </row>
    <row r="22" spans="1:23" ht="16" customHeight="1">
      <c r="A22" s="280" t="s">
        <v>97</v>
      </c>
      <c r="B22" s="61" t="s">
        <v>137</v>
      </c>
      <c r="C22" s="82">
        <v>2007</v>
      </c>
      <c r="D22" s="68"/>
      <c r="E22" s="76"/>
      <c r="F22" s="365">
        <v>1</v>
      </c>
      <c r="G22" s="62"/>
      <c r="H22" s="67"/>
      <c r="I22" s="68"/>
      <c r="J22" s="69"/>
      <c r="K22" s="68"/>
      <c r="L22" s="62"/>
      <c r="M22" s="62"/>
      <c r="N22" s="62"/>
      <c r="O22" s="62"/>
      <c r="P22" s="126"/>
      <c r="Q22" s="251"/>
      <c r="R22" s="253"/>
      <c r="S22" s="253"/>
      <c r="T22" s="272"/>
      <c r="U22" s="272"/>
      <c r="V22" s="253"/>
      <c r="W22" s="267">
        <f t="shared" si="0"/>
        <v>0</v>
      </c>
    </row>
    <row r="23" spans="1:23" ht="16" customHeight="1">
      <c r="A23" s="72" t="s">
        <v>138</v>
      </c>
      <c r="B23" s="74" t="s">
        <v>73</v>
      </c>
      <c r="C23" s="308">
        <v>2007</v>
      </c>
      <c r="D23" s="77"/>
      <c r="E23" s="76"/>
      <c r="F23" s="365">
        <v>1</v>
      </c>
      <c r="G23" s="62"/>
      <c r="H23" s="67"/>
      <c r="I23" s="68"/>
      <c r="J23" s="69"/>
      <c r="K23" s="73"/>
      <c r="L23" s="62">
        <v>1</v>
      </c>
      <c r="M23" s="62"/>
      <c r="N23" s="62"/>
      <c r="O23" s="62"/>
      <c r="P23" s="126"/>
      <c r="Q23" s="251"/>
      <c r="R23" s="272">
        <f>'Score 2. afd. D_P &amp; Kadet'!AO10</f>
        <v>134</v>
      </c>
      <c r="S23" s="272"/>
      <c r="T23" s="253"/>
      <c r="U23" s="272"/>
      <c r="V23" s="253"/>
      <c r="W23" s="267">
        <f t="shared" si="0"/>
        <v>134</v>
      </c>
    </row>
    <row r="24" spans="1:23" ht="16" customHeight="1">
      <c r="A24" s="72" t="s">
        <v>129</v>
      </c>
      <c r="B24" s="61" t="s">
        <v>128</v>
      </c>
      <c r="C24" s="82">
        <v>2007</v>
      </c>
      <c r="D24" s="68"/>
      <c r="E24" s="76"/>
      <c r="F24" s="365">
        <v>1</v>
      </c>
      <c r="G24" s="62"/>
      <c r="H24" s="67"/>
      <c r="I24" s="68"/>
      <c r="J24" s="69"/>
      <c r="K24" s="68"/>
      <c r="L24" s="62"/>
      <c r="M24" s="62"/>
      <c r="N24" s="62"/>
      <c r="O24" s="62"/>
      <c r="P24" s="126"/>
      <c r="Q24" s="252"/>
      <c r="R24" s="272"/>
      <c r="S24" s="253"/>
      <c r="T24" s="253"/>
      <c r="U24" s="253"/>
      <c r="V24" s="253"/>
      <c r="W24" s="267">
        <f t="shared" si="0"/>
        <v>0</v>
      </c>
    </row>
    <row r="25" spans="1:23" ht="16" customHeight="1">
      <c r="A25" s="70" t="s">
        <v>141</v>
      </c>
      <c r="B25" s="71" t="s">
        <v>140</v>
      </c>
      <c r="C25" s="83">
        <v>2007</v>
      </c>
      <c r="D25" s="73"/>
      <c r="E25" s="359"/>
      <c r="F25" s="366">
        <v>1</v>
      </c>
      <c r="G25" s="62"/>
      <c r="H25" s="67"/>
      <c r="I25" s="68"/>
      <c r="J25" s="69"/>
      <c r="K25" s="68"/>
      <c r="L25" s="62"/>
      <c r="M25" s="62"/>
      <c r="N25" s="62"/>
      <c r="O25" s="62"/>
      <c r="P25" s="126"/>
      <c r="Q25" s="251"/>
      <c r="R25" s="253"/>
      <c r="S25" s="253"/>
      <c r="T25" s="253"/>
      <c r="U25" s="253"/>
      <c r="V25" s="253"/>
      <c r="W25" s="267">
        <f t="shared" si="0"/>
        <v>0</v>
      </c>
    </row>
    <row r="26" spans="1:23" ht="16" customHeight="1">
      <c r="A26" s="281" t="s">
        <v>183</v>
      </c>
      <c r="B26" s="319" t="s">
        <v>280</v>
      </c>
      <c r="C26" s="82">
        <v>2007</v>
      </c>
      <c r="D26" s="73"/>
      <c r="E26" s="359"/>
      <c r="F26" s="366">
        <v>1</v>
      </c>
      <c r="G26" s="62"/>
      <c r="H26" s="67"/>
      <c r="I26" s="68"/>
      <c r="J26" s="69"/>
      <c r="K26" s="68"/>
      <c r="L26" s="62"/>
      <c r="M26" s="62"/>
      <c r="N26" s="62"/>
      <c r="O26" s="62"/>
      <c r="P26" s="126"/>
      <c r="Q26" s="251"/>
      <c r="R26" s="253"/>
      <c r="S26" s="253"/>
      <c r="T26" s="272"/>
      <c r="U26" s="272"/>
      <c r="V26" s="253"/>
      <c r="W26" s="267">
        <f t="shared" si="0"/>
        <v>0</v>
      </c>
    </row>
    <row r="27" spans="1:23" ht="16" customHeight="1">
      <c r="A27" s="70" t="s">
        <v>282</v>
      </c>
      <c r="B27" s="319" t="s">
        <v>280</v>
      </c>
      <c r="C27" s="82">
        <v>2007</v>
      </c>
      <c r="D27" s="73"/>
      <c r="E27" s="359"/>
      <c r="F27" s="366">
        <v>1</v>
      </c>
      <c r="G27" s="62"/>
      <c r="H27" s="67"/>
      <c r="I27" s="68"/>
      <c r="J27" s="69"/>
      <c r="K27" s="68"/>
      <c r="L27" s="62">
        <v>1</v>
      </c>
      <c r="M27" s="62"/>
      <c r="N27" s="62"/>
      <c r="O27" s="62"/>
      <c r="P27" s="126"/>
      <c r="Q27" s="251"/>
      <c r="R27" s="272">
        <f>'Score 2. afd. D_P &amp; Kadet'!AO9</f>
        <v>42.571428571428569</v>
      </c>
      <c r="S27" s="253"/>
      <c r="T27" s="272"/>
      <c r="U27" s="272"/>
      <c r="V27" s="253"/>
      <c r="W27" s="267">
        <f t="shared" si="0"/>
        <v>42.571428571428569</v>
      </c>
    </row>
    <row r="28" spans="1:23" ht="16" customHeight="1">
      <c r="A28" s="70" t="s">
        <v>101</v>
      </c>
      <c r="B28" s="71" t="s">
        <v>69</v>
      </c>
      <c r="C28" s="83">
        <v>2007</v>
      </c>
      <c r="D28" s="73"/>
      <c r="E28" s="359"/>
      <c r="F28" s="366">
        <v>1</v>
      </c>
      <c r="G28" s="62"/>
      <c r="H28" s="67"/>
      <c r="I28" s="68"/>
      <c r="J28" s="69"/>
      <c r="K28" s="68"/>
      <c r="L28" s="62"/>
      <c r="M28" s="62"/>
      <c r="N28" s="62"/>
      <c r="O28" s="62"/>
      <c r="P28" s="126"/>
      <c r="Q28" s="251"/>
      <c r="R28" s="272"/>
      <c r="S28" s="272"/>
      <c r="T28" s="272"/>
      <c r="U28" s="272"/>
      <c r="V28" s="253"/>
      <c r="W28" s="267">
        <f t="shared" si="0"/>
        <v>0</v>
      </c>
    </row>
    <row r="29" spans="1:23" ht="16" customHeight="1" thickBot="1">
      <c r="A29" s="311" t="s">
        <v>259</v>
      </c>
      <c r="B29" s="211" t="s">
        <v>186</v>
      </c>
      <c r="C29" s="212">
        <v>2007</v>
      </c>
      <c r="D29" s="213"/>
      <c r="E29" s="360"/>
      <c r="F29" s="285">
        <v>1</v>
      </c>
      <c r="G29" s="98"/>
      <c r="H29" s="97"/>
      <c r="I29" s="93"/>
      <c r="J29" s="100"/>
      <c r="K29" s="93"/>
      <c r="L29" s="98"/>
      <c r="M29" s="98"/>
      <c r="N29" s="98"/>
      <c r="O29" s="98"/>
      <c r="P29" s="127"/>
      <c r="Q29" s="258"/>
      <c r="R29" s="274"/>
      <c r="S29" s="274"/>
      <c r="T29" s="254"/>
      <c r="U29" s="254"/>
      <c r="V29" s="254"/>
      <c r="W29" s="269">
        <f t="shared" si="0"/>
        <v>0</v>
      </c>
    </row>
    <row r="30" spans="1:23" ht="16" customHeight="1">
      <c r="A30" s="363" t="s">
        <v>207</v>
      </c>
      <c r="B30" s="86" t="s">
        <v>140</v>
      </c>
      <c r="C30" s="330">
        <v>2006</v>
      </c>
      <c r="D30" s="331"/>
      <c r="E30" s="361"/>
      <c r="F30" s="412"/>
      <c r="G30" s="288">
        <v>1</v>
      </c>
      <c r="H30" s="89"/>
      <c r="I30" s="88"/>
      <c r="J30" s="99"/>
      <c r="K30" s="88"/>
      <c r="L30" s="96"/>
      <c r="M30" s="96"/>
      <c r="N30" s="96"/>
      <c r="O30" s="96"/>
      <c r="P30" s="128"/>
      <c r="Q30" s="265"/>
      <c r="R30" s="273"/>
      <c r="S30" s="273"/>
      <c r="T30" s="256"/>
      <c r="U30" s="273"/>
      <c r="V30" s="256"/>
      <c r="W30" s="268">
        <f t="shared" si="0"/>
        <v>0</v>
      </c>
    </row>
    <row r="31" spans="1:23" ht="16" customHeight="1">
      <c r="A31" s="95" t="s">
        <v>71</v>
      </c>
      <c r="B31" s="319" t="s">
        <v>280</v>
      </c>
      <c r="C31" s="87">
        <v>2006</v>
      </c>
      <c r="D31" s="88"/>
      <c r="E31" s="128"/>
      <c r="F31" s="413"/>
      <c r="G31" s="288">
        <v>1</v>
      </c>
      <c r="H31" s="89"/>
      <c r="I31" s="88"/>
      <c r="J31" s="99"/>
      <c r="K31" s="88"/>
      <c r="L31" s="96">
        <v>1</v>
      </c>
      <c r="M31" s="96"/>
      <c r="N31" s="96"/>
      <c r="O31" s="96"/>
      <c r="P31" s="128"/>
      <c r="Q31" s="265"/>
      <c r="R31" s="273">
        <f>'Score 2. afd. D_P &amp; Kadet'!AO8</f>
        <v>155.42857142857142</v>
      </c>
      <c r="S31" s="273"/>
      <c r="T31" s="273"/>
      <c r="U31" s="273"/>
      <c r="V31" s="256"/>
      <c r="W31" s="268">
        <f t="shared" si="0"/>
        <v>155.42857142857142</v>
      </c>
    </row>
    <row r="32" spans="1:23" ht="16" customHeight="1">
      <c r="A32" s="72" t="s">
        <v>68</v>
      </c>
      <c r="B32" s="61" t="s">
        <v>69</v>
      </c>
      <c r="C32" s="82">
        <v>2006</v>
      </c>
      <c r="D32" s="68"/>
      <c r="E32" s="126"/>
      <c r="F32" s="414"/>
      <c r="G32" s="289">
        <v>1</v>
      </c>
      <c r="H32" s="67"/>
      <c r="I32" s="68"/>
      <c r="J32" s="69"/>
      <c r="K32" s="68">
        <v>1</v>
      </c>
      <c r="L32" s="62"/>
      <c r="M32" s="62"/>
      <c r="N32" s="62"/>
      <c r="O32" s="62"/>
      <c r="P32" s="126"/>
      <c r="Q32" s="251">
        <f>'Score 1. afd. U17 +Senior &amp; 40+'!AO15</f>
        <v>93</v>
      </c>
      <c r="R32" s="253"/>
      <c r="S32" s="253"/>
      <c r="T32" s="272"/>
      <c r="U32" s="272"/>
      <c r="V32" s="253"/>
      <c r="W32" s="267">
        <f t="shared" si="0"/>
        <v>93</v>
      </c>
    </row>
    <row r="33" spans="1:23" ht="16" customHeight="1">
      <c r="A33" s="281" t="s">
        <v>135</v>
      </c>
      <c r="B33" s="71" t="s">
        <v>73</v>
      </c>
      <c r="C33" s="83">
        <v>2006</v>
      </c>
      <c r="D33" s="73"/>
      <c r="E33" s="362"/>
      <c r="F33" s="414"/>
      <c r="G33" s="289">
        <v>1</v>
      </c>
      <c r="H33" s="67"/>
      <c r="I33" s="68"/>
      <c r="J33" s="69"/>
      <c r="K33" s="68"/>
      <c r="L33" s="62">
        <v>1</v>
      </c>
      <c r="M33" s="62"/>
      <c r="N33" s="62"/>
      <c r="O33" s="62"/>
      <c r="P33" s="126"/>
      <c r="Q33" s="251"/>
      <c r="R33" s="272">
        <f>'Score 2. afd. D_P &amp; Kadet'!AO4</f>
        <v>43.285714285714285</v>
      </c>
      <c r="S33" s="272"/>
      <c r="T33" s="253"/>
      <c r="U33" s="272"/>
      <c r="V33" s="253"/>
      <c r="W33" s="267">
        <f t="shared" si="0"/>
        <v>43.285714285714285</v>
      </c>
    </row>
    <row r="34" spans="1:23" ht="16" customHeight="1">
      <c r="A34" s="70" t="s">
        <v>191</v>
      </c>
      <c r="B34" s="71" t="s">
        <v>186</v>
      </c>
      <c r="C34" s="83">
        <v>2006</v>
      </c>
      <c r="D34" s="68"/>
      <c r="E34" s="126"/>
      <c r="F34" s="414"/>
      <c r="G34" s="289">
        <v>1</v>
      </c>
      <c r="H34" s="67"/>
      <c r="I34" s="68"/>
      <c r="J34" s="69"/>
      <c r="K34" s="68"/>
      <c r="L34" s="62"/>
      <c r="M34" s="62"/>
      <c r="N34" s="62"/>
      <c r="O34" s="62"/>
      <c r="P34" s="126"/>
      <c r="Q34" s="251"/>
      <c r="R34" s="253"/>
      <c r="S34" s="272"/>
      <c r="T34" s="253"/>
      <c r="U34" s="253"/>
      <c r="V34" s="253"/>
      <c r="W34" s="267">
        <f t="shared" si="0"/>
        <v>0</v>
      </c>
    </row>
    <row r="35" spans="1:23" ht="16" customHeight="1">
      <c r="A35" s="70" t="s">
        <v>283</v>
      </c>
      <c r="B35" s="71" t="s">
        <v>99</v>
      </c>
      <c r="C35" s="83">
        <v>2005</v>
      </c>
      <c r="D35" s="68"/>
      <c r="E35" s="126"/>
      <c r="F35" s="414"/>
      <c r="G35" s="289">
        <v>1</v>
      </c>
      <c r="H35" s="67"/>
      <c r="I35" s="68"/>
      <c r="J35" s="69"/>
      <c r="K35" s="68"/>
      <c r="L35" s="62">
        <v>1</v>
      </c>
      <c r="M35" s="62"/>
      <c r="N35" s="62"/>
      <c r="O35" s="62"/>
      <c r="P35" s="126"/>
      <c r="Q35" s="251"/>
      <c r="R35" s="272">
        <f>'Score 2. afd. D_P &amp; Kadet'!AO6</f>
        <v>104</v>
      </c>
      <c r="S35" s="272"/>
      <c r="T35" s="253"/>
      <c r="U35" s="253"/>
      <c r="V35" s="253"/>
      <c r="W35" s="267">
        <f t="shared" si="0"/>
        <v>104</v>
      </c>
    </row>
    <row r="36" spans="1:23" ht="16" customHeight="1">
      <c r="A36" s="70" t="s">
        <v>192</v>
      </c>
      <c r="B36" s="71" t="s">
        <v>186</v>
      </c>
      <c r="C36" s="83">
        <v>2005</v>
      </c>
      <c r="D36" s="68"/>
      <c r="E36" s="126"/>
      <c r="F36" s="414"/>
      <c r="G36" s="289">
        <v>1</v>
      </c>
      <c r="H36" s="67"/>
      <c r="I36" s="68"/>
      <c r="J36" s="69"/>
      <c r="K36" s="68"/>
      <c r="L36" s="62"/>
      <c r="M36" s="62"/>
      <c r="N36" s="62"/>
      <c r="O36" s="62"/>
      <c r="P36" s="126"/>
      <c r="Q36" s="251"/>
      <c r="R36" s="253"/>
      <c r="S36" s="272"/>
      <c r="T36" s="253"/>
      <c r="U36" s="253"/>
      <c r="V36" s="253"/>
      <c r="W36" s="267">
        <f t="shared" si="0"/>
        <v>0</v>
      </c>
    </row>
    <row r="37" spans="1:23" ht="16" customHeight="1">
      <c r="A37" s="72" t="s">
        <v>94</v>
      </c>
      <c r="B37" s="319" t="s">
        <v>280</v>
      </c>
      <c r="C37" s="82">
        <v>2005</v>
      </c>
      <c r="D37" s="68"/>
      <c r="E37" s="126"/>
      <c r="F37" s="414"/>
      <c r="G37" s="289">
        <v>1</v>
      </c>
      <c r="H37" s="67"/>
      <c r="I37" s="68"/>
      <c r="J37" s="69"/>
      <c r="K37" s="68">
        <v>1</v>
      </c>
      <c r="L37" s="62">
        <v>1</v>
      </c>
      <c r="M37" s="62"/>
      <c r="N37" s="62"/>
      <c r="O37" s="62"/>
      <c r="P37" s="126"/>
      <c r="Q37" s="251">
        <f>'Score 1. afd. U17 +Senior &amp; 40+'!AO9</f>
        <v>128.38461538461539</v>
      </c>
      <c r="R37" s="272">
        <f>'Score 2. afd. D_P &amp; Kadet'!AO7</f>
        <v>191.14285714285717</v>
      </c>
      <c r="S37" s="272"/>
      <c r="T37" s="272"/>
      <c r="U37" s="272"/>
      <c r="V37" s="253"/>
      <c r="W37" s="267">
        <f t="shared" si="0"/>
        <v>319.52747252747258</v>
      </c>
    </row>
    <row r="38" spans="1:23" ht="16" customHeight="1">
      <c r="A38" s="72" t="s">
        <v>70</v>
      </c>
      <c r="B38" s="61" t="s">
        <v>69</v>
      </c>
      <c r="C38" s="82">
        <v>2005</v>
      </c>
      <c r="D38" s="68"/>
      <c r="E38" s="126"/>
      <c r="F38" s="414"/>
      <c r="G38" s="289">
        <v>1</v>
      </c>
      <c r="H38" s="67"/>
      <c r="I38" s="68"/>
      <c r="J38" s="69"/>
      <c r="K38" s="68">
        <v>1</v>
      </c>
      <c r="L38" s="62"/>
      <c r="M38" s="62"/>
      <c r="N38" s="62"/>
      <c r="O38" s="62"/>
      <c r="P38" s="126"/>
      <c r="Q38" s="251">
        <f>'Score 1. afd. U17 +Senior &amp; 40+'!AO16</f>
        <v>99.15384615384616</v>
      </c>
      <c r="R38" s="253"/>
      <c r="S38" s="272"/>
      <c r="T38" s="272"/>
      <c r="U38" s="272"/>
      <c r="V38" s="253"/>
      <c r="W38" s="267">
        <f t="shared" si="0"/>
        <v>99.15384615384616</v>
      </c>
    </row>
    <row r="39" spans="1:23" ht="16" customHeight="1">
      <c r="A39" s="281" t="s">
        <v>136</v>
      </c>
      <c r="B39" s="71" t="s">
        <v>126</v>
      </c>
      <c r="C39" s="82">
        <v>2005</v>
      </c>
      <c r="D39" s="68"/>
      <c r="E39" s="126"/>
      <c r="F39" s="414"/>
      <c r="G39" s="289">
        <v>1</v>
      </c>
      <c r="H39" s="67"/>
      <c r="I39" s="68"/>
      <c r="J39" s="69"/>
      <c r="K39" s="68"/>
      <c r="L39" s="68"/>
      <c r="M39" s="62"/>
      <c r="N39" s="62"/>
      <c r="O39" s="62"/>
      <c r="P39" s="126"/>
      <c r="Q39" s="251"/>
      <c r="R39" s="253"/>
      <c r="S39" s="253"/>
      <c r="T39" s="253"/>
      <c r="U39" s="272"/>
      <c r="V39" s="253"/>
      <c r="W39" s="267">
        <f t="shared" si="0"/>
        <v>0</v>
      </c>
    </row>
    <row r="40" spans="1:23" ht="16" customHeight="1">
      <c r="A40" s="281" t="s">
        <v>288</v>
      </c>
      <c r="B40" s="71" t="s">
        <v>99</v>
      </c>
      <c r="C40" s="82">
        <v>2005</v>
      </c>
      <c r="D40" s="68"/>
      <c r="E40" s="126"/>
      <c r="F40" s="414"/>
      <c r="G40" s="289">
        <v>1</v>
      </c>
      <c r="H40" s="67"/>
      <c r="I40" s="68"/>
      <c r="J40" s="69"/>
      <c r="K40" s="68"/>
      <c r="L40" s="68">
        <v>1</v>
      </c>
      <c r="M40" s="62"/>
      <c r="N40" s="62"/>
      <c r="O40" s="62"/>
      <c r="P40" s="126"/>
      <c r="Q40" s="251"/>
      <c r="R40" s="272">
        <f>'Score 2. afd. D_P &amp; Kadet'!AO3</f>
        <v>111.14285714285714</v>
      </c>
      <c r="S40" s="253"/>
      <c r="T40" s="253"/>
      <c r="U40" s="272"/>
      <c r="V40" s="253"/>
      <c r="W40" s="267">
        <f t="shared" si="0"/>
        <v>111.14285714285714</v>
      </c>
    </row>
    <row r="41" spans="1:23" ht="16" customHeight="1">
      <c r="A41" s="60" t="s">
        <v>116</v>
      </c>
      <c r="B41" s="61" t="s">
        <v>73</v>
      </c>
      <c r="C41" s="82">
        <v>2005</v>
      </c>
      <c r="D41" s="68"/>
      <c r="E41" s="126"/>
      <c r="F41" s="414"/>
      <c r="G41" s="289">
        <v>1</v>
      </c>
      <c r="H41" s="67"/>
      <c r="I41" s="68"/>
      <c r="J41" s="69"/>
      <c r="K41" s="68">
        <v>1</v>
      </c>
      <c r="L41" s="62">
        <v>1</v>
      </c>
      <c r="M41" s="62"/>
      <c r="N41" s="62"/>
      <c r="O41" s="62"/>
      <c r="P41" s="126"/>
      <c r="Q41" s="251">
        <f>'Score 1. afd. U17 +Senior &amp; 40+'!AO17</f>
        <v>31.46153846153846</v>
      </c>
      <c r="R41" s="272"/>
      <c r="S41" s="253"/>
      <c r="T41" s="272"/>
      <c r="U41" s="272"/>
      <c r="V41" s="253"/>
      <c r="W41" s="267">
        <f t="shared" si="0"/>
        <v>31.46153846153846</v>
      </c>
    </row>
    <row r="42" spans="1:23" ht="16" customHeight="1">
      <c r="A42" s="60" t="s">
        <v>284</v>
      </c>
      <c r="B42" s="319" t="s">
        <v>99</v>
      </c>
      <c r="C42" s="82">
        <v>2005</v>
      </c>
      <c r="D42" s="68"/>
      <c r="E42" s="126"/>
      <c r="F42" s="414"/>
      <c r="G42" s="289">
        <v>1</v>
      </c>
      <c r="H42" s="67"/>
      <c r="I42" s="68"/>
      <c r="J42" s="69"/>
      <c r="K42" s="68"/>
      <c r="L42" s="62">
        <v>1</v>
      </c>
      <c r="M42" s="62"/>
      <c r="N42" s="62"/>
      <c r="O42" s="62"/>
      <c r="P42" s="126"/>
      <c r="Q42" s="251"/>
      <c r="R42" s="272">
        <f>'Score 2. afd. D_P &amp; Kadet'!AO5</f>
        <v>130.42857142857144</v>
      </c>
      <c r="S42" s="253"/>
      <c r="T42" s="272"/>
      <c r="U42" s="272"/>
      <c r="V42" s="253"/>
      <c r="W42" s="267">
        <f t="shared" si="0"/>
        <v>130.42857142857144</v>
      </c>
    </row>
    <row r="43" spans="1:23" ht="16" customHeight="1">
      <c r="A43" s="280" t="s">
        <v>134</v>
      </c>
      <c r="B43" s="319" t="s">
        <v>280</v>
      </c>
      <c r="C43" s="82">
        <v>2004</v>
      </c>
      <c r="D43" s="68"/>
      <c r="E43" s="126"/>
      <c r="F43" s="415"/>
      <c r="G43" s="289">
        <v>1</v>
      </c>
      <c r="H43" s="67"/>
      <c r="I43" s="68"/>
      <c r="J43" s="69"/>
      <c r="K43" s="68"/>
      <c r="L43" s="62"/>
      <c r="M43" s="62"/>
      <c r="N43" s="62"/>
      <c r="O43" s="62"/>
      <c r="P43" s="126"/>
      <c r="Q43" s="251"/>
      <c r="R43" s="253"/>
      <c r="S43" s="253"/>
      <c r="T43" s="253"/>
      <c r="U43" s="253"/>
      <c r="V43" s="253"/>
      <c r="W43" s="267">
        <f t="shared" si="0"/>
        <v>0</v>
      </c>
    </row>
    <row r="44" spans="1:23" ht="16" customHeight="1">
      <c r="A44" s="60" t="s">
        <v>72</v>
      </c>
      <c r="B44" s="61" t="s">
        <v>73</v>
      </c>
      <c r="C44" s="82">
        <v>2004</v>
      </c>
      <c r="D44" s="68"/>
      <c r="E44" s="126"/>
      <c r="F44" s="415"/>
      <c r="G44" s="289">
        <v>1</v>
      </c>
      <c r="H44" s="67"/>
      <c r="I44" s="68"/>
      <c r="J44" s="69"/>
      <c r="K44" s="68">
        <v>1</v>
      </c>
      <c r="L44" s="62"/>
      <c r="M44" s="62"/>
      <c r="N44" s="62"/>
      <c r="O44" s="62"/>
      <c r="P44" s="126"/>
      <c r="Q44" s="251">
        <v>0</v>
      </c>
      <c r="R44" s="272"/>
      <c r="S44" s="272"/>
      <c r="T44" s="272"/>
      <c r="U44" s="272"/>
      <c r="V44" s="253"/>
      <c r="W44" s="267">
        <f t="shared" si="0"/>
        <v>0</v>
      </c>
    </row>
    <row r="45" spans="1:23" ht="16" customHeight="1">
      <c r="A45" s="282" t="s">
        <v>98</v>
      </c>
      <c r="B45" s="71" t="s">
        <v>99</v>
      </c>
      <c r="C45" s="82">
        <v>2004</v>
      </c>
      <c r="D45" s="68"/>
      <c r="E45" s="126"/>
      <c r="F45" s="415"/>
      <c r="G45" s="289">
        <v>1</v>
      </c>
      <c r="H45" s="67"/>
      <c r="I45" s="68"/>
      <c r="J45" s="69"/>
      <c r="K45" s="68"/>
      <c r="L45" s="62"/>
      <c r="M45" s="62"/>
      <c r="N45" s="62"/>
      <c r="O45" s="62"/>
      <c r="P45" s="126"/>
      <c r="Q45" s="252"/>
      <c r="R45" s="253"/>
      <c r="S45" s="272"/>
      <c r="T45" s="253"/>
      <c r="U45" s="253"/>
      <c r="V45" s="253"/>
      <c r="W45" s="267">
        <f t="shared" si="0"/>
        <v>0</v>
      </c>
    </row>
    <row r="46" spans="1:23" ht="16" customHeight="1">
      <c r="A46" s="72" t="s">
        <v>131</v>
      </c>
      <c r="B46" s="61" t="s">
        <v>128</v>
      </c>
      <c r="C46" s="82">
        <v>2004</v>
      </c>
      <c r="D46" s="68"/>
      <c r="E46" s="126"/>
      <c r="F46" s="415"/>
      <c r="G46" s="289">
        <v>1</v>
      </c>
      <c r="H46" s="67"/>
      <c r="I46" s="68"/>
      <c r="J46" s="69"/>
      <c r="K46" s="68"/>
      <c r="L46" s="62"/>
      <c r="M46" s="62"/>
      <c r="N46" s="62"/>
      <c r="O46" s="62"/>
      <c r="P46" s="126"/>
      <c r="Q46" s="251"/>
      <c r="R46" s="272"/>
      <c r="S46" s="272"/>
      <c r="T46" s="253"/>
      <c r="U46" s="272"/>
      <c r="V46" s="253"/>
      <c r="W46" s="267">
        <f t="shared" si="0"/>
        <v>0</v>
      </c>
    </row>
    <row r="47" spans="1:23" ht="16" customHeight="1">
      <c r="A47" s="70" t="s">
        <v>100</v>
      </c>
      <c r="B47" s="71" t="s">
        <v>99</v>
      </c>
      <c r="C47" s="82">
        <v>2004</v>
      </c>
      <c r="D47" s="68"/>
      <c r="E47" s="126"/>
      <c r="F47" s="415"/>
      <c r="G47" s="289">
        <v>1</v>
      </c>
      <c r="H47" s="67"/>
      <c r="I47" s="68"/>
      <c r="J47" s="69"/>
      <c r="K47" s="68"/>
      <c r="L47" s="62"/>
      <c r="M47" s="62"/>
      <c r="N47" s="62"/>
      <c r="O47" s="62"/>
      <c r="P47" s="126"/>
      <c r="Q47" s="252"/>
      <c r="R47" s="253"/>
      <c r="S47" s="272"/>
      <c r="T47" s="253"/>
      <c r="U47" s="253"/>
      <c r="V47" s="253"/>
      <c r="W47" s="267">
        <f t="shared" si="0"/>
        <v>0</v>
      </c>
    </row>
    <row r="48" spans="1:23" ht="16" customHeight="1">
      <c r="A48" s="332" t="s">
        <v>289</v>
      </c>
      <c r="B48" s="333" t="s">
        <v>280</v>
      </c>
      <c r="C48" s="296">
        <v>2003</v>
      </c>
      <c r="D48" s="68"/>
      <c r="E48" s="126"/>
      <c r="F48" s="415"/>
      <c r="G48" s="75"/>
      <c r="H48" s="289">
        <v>1</v>
      </c>
      <c r="I48" s="68"/>
      <c r="J48" s="69"/>
      <c r="K48" s="68"/>
      <c r="L48" s="62">
        <v>1</v>
      </c>
      <c r="M48" s="62"/>
      <c r="N48" s="62"/>
      <c r="O48" s="62"/>
      <c r="P48" s="126"/>
      <c r="Q48" s="252"/>
      <c r="R48" s="272">
        <f>'Score 2. afd. Senior &amp; 40+'!AO21</f>
        <v>170.52941176470588</v>
      </c>
      <c r="S48" s="272"/>
      <c r="T48" s="253"/>
      <c r="U48" s="253"/>
      <c r="V48" s="253"/>
      <c r="W48" s="267">
        <f t="shared" si="0"/>
        <v>170.52941176470588</v>
      </c>
    </row>
    <row r="49" spans="1:23" ht="16" customHeight="1">
      <c r="A49" s="70" t="s">
        <v>267</v>
      </c>
      <c r="B49" s="61" t="s">
        <v>128</v>
      </c>
      <c r="C49" s="82">
        <v>2002</v>
      </c>
      <c r="D49" s="68"/>
      <c r="E49" s="126"/>
      <c r="F49" s="415"/>
      <c r="G49" s="75"/>
      <c r="H49" s="289">
        <v>1</v>
      </c>
      <c r="I49" s="68"/>
      <c r="J49" s="69"/>
      <c r="K49" s="62">
        <v>1</v>
      </c>
      <c r="L49" s="62">
        <v>1</v>
      </c>
      <c r="M49" s="62"/>
      <c r="N49" s="62"/>
      <c r="O49" s="62"/>
      <c r="P49" s="126"/>
      <c r="Q49" s="251">
        <f>'Score 1. afd. U17 +Senior &amp; 40+'!AO11</f>
        <v>69.15384615384616</v>
      </c>
      <c r="R49" s="272">
        <f>'Score 2. afd. Senior &amp; 40+'!AO18</f>
        <v>92.882352941176464</v>
      </c>
      <c r="S49" s="272"/>
      <c r="T49" s="253"/>
      <c r="U49" s="253"/>
      <c r="V49" s="253"/>
      <c r="W49" s="267">
        <f t="shared" si="0"/>
        <v>162.03619909502262</v>
      </c>
    </row>
    <row r="50" spans="1:23" ht="16" customHeight="1">
      <c r="A50" s="332" t="s">
        <v>285</v>
      </c>
      <c r="B50" s="333" t="s">
        <v>99</v>
      </c>
      <c r="C50" s="296">
        <v>2003</v>
      </c>
      <c r="D50" s="68"/>
      <c r="E50" s="126"/>
      <c r="F50" s="415"/>
      <c r="G50" s="75"/>
      <c r="H50" s="289">
        <v>1</v>
      </c>
      <c r="I50" s="68"/>
      <c r="J50" s="69"/>
      <c r="K50" s="68"/>
      <c r="L50" s="62">
        <v>1</v>
      </c>
      <c r="M50" s="62"/>
      <c r="N50" s="62"/>
      <c r="O50" s="62"/>
      <c r="P50" s="126"/>
      <c r="Q50" s="252"/>
      <c r="R50" s="272">
        <f>'Score 2. afd. Senior &amp; 40+'!AO16</f>
        <v>141.70588235294116</v>
      </c>
      <c r="S50" s="272"/>
      <c r="T50" s="253"/>
      <c r="U50" s="253"/>
      <c r="V50" s="253"/>
      <c r="W50" s="267">
        <f t="shared" si="0"/>
        <v>141.70588235294116</v>
      </c>
    </row>
    <row r="51" spans="1:23" ht="16" customHeight="1">
      <c r="A51" s="72" t="s">
        <v>260</v>
      </c>
      <c r="B51" s="319" t="s">
        <v>280</v>
      </c>
      <c r="C51" s="82">
        <v>2005</v>
      </c>
      <c r="D51" s="68"/>
      <c r="E51" s="126"/>
      <c r="F51" s="415"/>
      <c r="G51" s="62"/>
      <c r="H51" s="67"/>
      <c r="I51" s="284">
        <v>1</v>
      </c>
      <c r="J51" s="69"/>
      <c r="K51" s="68">
        <v>1</v>
      </c>
      <c r="L51" s="62"/>
      <c r="M51" s="62"/>
      <c r="N51" s="62"/>
      <c r="O51" s="62"/>
      <c r="P51" s="126"/>
      <c r="Q51" s="251">
        <f>'Score 1. afd. U17 +Senior &amp; 40+'!AO9</f>
        <v>128.38461538461539</v>
      </c>
      <c r="R51" s="253"/>
      <c r="S51" s="272"/>
      <c r="T51" s="253"/>
      <c r="U51" s="272"/>
      <c r="V51" s="253"/>
      <c r="W51" s="267">
        <f t="shared" si="0"/>
        <v>128.38461538461539</v>
      </c>
    </row>
    <row r="52" spans="1:23" ht="16" customHeight="1">
      <c r="A52" s="60" t="s">
        <v>261</v>
      </c>
      <c r="B52" s="61" t="s">
        <v>73</v>
      </c>
      <c r="C52" s="82">
        <v>2004</v>
      </c>
      <c r="D52" s="68"/>
      <c r="E52" s="67"/>
      <c r="F52" s="68"/>
      <c r="G52" s="62"/>
      <c r="H52" s="67"/>
      <c r="I52" s="284">
        <v>1</v>
      </c>
      <c r="J52" s="69"/>
      <c r="K52" s="68"/>
      <c r="L52" s="62"/>
      <c r="M52" s="62"/>
      <c r="N52" s="62"/>
      <c r="O52" s="62"/>
      <c r="P52" s="126"/>
      <c r="Q52" s="252"/>
      <c r="R52" s="253"/>
      <c r="S52" s="272"/>
      <c r="T52" s="253"/>
      <c r="U52" s="273"/>
      <c r="V52" s="253"/>
      <c r="W52" s="267">
        <f t="shared" si="0"/>
        <v>0</v>
      </c>
    </row>
    <row r="53" spans="1:23" ht="16" customHeight="1">
      <c r="A53" s="72" t="s">
        <v>215</v>
      </c>
      <c r="B53" s="61" t="s">
        <v>128</v>
      </c>
      <c r="C53" s="82">
        <v>2004</v>
      </c>
      <c r="D53" s="68"/>
      <c r="E53" s="67"/>
      <c r="F53" s="68"/>
      <c r="G53" s="62"/>
      <c r="H53" s="67"/>
      <c r="I53" s="284">
        <v>1</v>
      </c>
      <c r="J53" s="69"/>
      <c r="K53" s="68"/>
      <c r="L53" s="62"/>
      <c r="M53" s="62"/>
      <c r="N53" s="62"/>
      <c r="O53" s="62"/>
      <c r="P53" s="126"/>
      <c r="Q53" s="252"/>
      <c r="R53" s="253"/>
      <c r="S53" s="272"/>
      <c r="T53" s="253"/>
      <c r="U53" s="273"/>
      <c r="V53" s="253"/>
      <c r="W53" s="267">
        <f t="shared" si="0"/>
        <v>0</v>
      </c>
    </row>
    <row r="54" spans="1:23" ht="16" customHeight="1">
      <c r="A54" s="332" t="s">
        <v>212</v>
      </c>
      <c r="B54" s="333" t="s">
        <v>73</v>
      </c>
      <c r="C54" s="296">
        <v>2002</v>
      </c>
      <c r="D54" s="68"/>
      <c r="E54" s="67"/>
      <c r="F54" s="68"/>
      <c r="G54" s="62"/>
      <c r="H54" s="67"/>
      <c r="I54" s="284">
        <v>1</v>
      </c>
      <c r="J54" s="69"/>
      <c r="K54" s="68"/>
      <c r="L54" s="62"/>
      <c r="M54" s="62"/>
      <c r="N54" s="62"/>
      <c r="O54" s="62"/>
      <c r="P54" s="126"/>
      <c r="Q54" s="252"/>
      <c r="R54" s="253"/>
      <c r="S54" s="272"/>
      <c r="T54" s="253"/>
      <c r="U54" s="272"/>
      <c r="V54" s="253"/>
      <c r="W54" s="267">
        <f t="shared" si="0"/>
        <v>0</v>
      </c>
    </row>
    <row r="55" spans="1:23" ht="16" customHeight="1">
      <c r="A55" s="332" t="s">
        <v>287</v>
      </c>
      <c r="B55" s="333" t="s">
        <v>280</v>
      </c>
      <c r="C55" s="296">
        <v>2003</v>
      </c>
      <c r="D55" s="68"/>
      <c r="E55" s="67"/>
      <c r="F55" s="68"/>
      <c r="G55" s="62"/>
      <c r="H55" s="67"/>
      <c r="I55" s="284">
        <v>1</v>
      </c>
      <c r="J55" s="69"/>
      <c r="K55" s="68"/>
      <c r="L55" s="62">
        <v>1</v>
      </c>
      <c r="M55" s="62"/>
      <c r="N55" s="62"/>
      <c r="O55" s="62"/>
      <c r="P55" s="126"/>
      <c r="Q55" s="252"/>
      <c r="R55" s="272">
        <f>'Score 2. afd. Senior &amp; 40+'!AO21</f>
        <v>170.52941176470588</v>
      </c>
      <c r="S55" s="272"/>
      <c r="T55" s="253"/>
      <c r="U55" s="272"/>
      <c r="V55" s="253"/>
      <c r="W55" s="267">
        <f t="shared" si="0"/>
        <v>170.52941176470588</v>
      </c>
    </row>
    <row r="56" spans="1:23" ht="16" customHeight="1">
      <c r="A56" s="332" t="s">
        <v>286</v>
      </c>
      <c r="B56" s="333" t="s">
        <v>99</v>
      </c>
      <c r="C56" s="296">
        <v>2003</v>
      </c>
      <c r="D56" s="68"/>
      <c r="E56" s="67"/>
      <c r="F56" s="68"/>
      <c r="G56" s="62"/>
      <c r="H56" s="67"/>
      <c r="I56" s="284">
        <v>1</v>
      </c>
      <c r="J56" s="69"/>
      <c r="K56" s="68"/>
      <c r="L56" s="62">
        <v>1</v>
      </c>
      <c r="M56" s="62"/>
      <c r="N56" s="62"/>
      <c r="O56" s="62"/>
      <c r="P56" s="126"/>
      <c r="Q56" s="252"/>
      <c r="R56" s="272">
        <f>'Score 2. afd. Senior &amp; 40+'!AO16</f>
        <v>141.70588235294116</v>
      </c>
      <c r="S56" s="272"/>
      <c r="T56" s="253"/>
      <c r="U56" s="272"/>
      <c r="V56" s="253"/>
      <c r="W56" s="267">
        <f t="shared" si="0"/>
        <v>141.70588235294116</v>
      </c>
    </row>
    <row r="57" spans="1:23" ht="16" customHeight="1">
      <c r="A57" s="416" t="s">
        <v>274</v>
      </c>
      <c r="B57" s="333" t="s">
        <v>99</v>
      </c>
      <c r="C57" s="296">
        <v>2000</v>
      </c>
      <c r="D57" s="68"/>
      <c r="E57" s="67"/>
      <c r="F57" s="68"/>
      <c r="G57" s="62"/>
      <c r="H57" s="67"/>
      <c r="I57" s="284">
        <v>1</v>
      </c>
      <c r="J57" s="69"/>
      <c r="K57" s="68"/>
      <c r="L57" s="62">
        <v>1</v>
      </c>
      <c r="M57" s="62"/>
      <c r="N57" s="62"/>
      <c r="O57" s="62"/>
      <c r="P57" s="126"/>
      <c r="Q57" s="252"/>
      <c r="R57" s="272">
        <f>'Score 2. afd. Senior &amp; 40+'!AO15</f>
        <v>57</v>
      </c>
      <c r="S57" s="272"/>
      <c r="T57" s="253"/>
      <c r="U57" s="272"/>
      <c r="V57" s="253"/>
      <c r="W57" s="267">
        <f t="shared" si="0"/>
        <v>57</v>
      </c>
    </row>
    <row r="58" spans="1:23" ht="16" customHeight="1">
      <c r="A58" s="416" t="s">
        <v>273</v>
      </c>
      <c r="B58" s="333" t="s">
        <v>99</v>
      </c>
      <c r="C58" s="296">
        <v>1999</v>
      </c>
      <c r="D58" s="68"/>
      <c r="E58" s="67"/>
      <c r="F58" s="68"/>
      <c r="G58" s="62"/>
      <c r="H58" s="67"/>
      <c r="I58" s="284">
        <v>1</v>
      </c>
      <c r="J58" s="69"/>
      <c r="K58" s="68"/>
      <c r="L58" s="62">
        <v>1</v>
      </c>
      <c r="M58" s="62"/>
      <c r="N58" s="62"/>
      <c r="O58" s="62"/>
      <c r="P58" s="126"/>
      <c r="Q58" s="252"/>
      <c r="R58" s="272">
        <f>'Score 2. afd. Senior &amp; 40+'!AO13</f>
        <v>107.58823529411765</v>
      </c>
      <c r="S58" s="272"/>
      <c r="T58" s="253"/>
      <c r="U58" s="272"/>
      <c r="V58" s="253"/>
      <c r="W58" s="267">
        <f t="shared" si="0"/>
        <v>107.58823529411765</v>
      </c>
    </row>
    <row r="59" spans="1:23" ht="16" customHeight="1">
      <c r="A59" s="70" t="s">
        <v>188</v>
      </c>
      <c r="B59" s="61" t="s">
        <v>186</v>
      </c>
      <c r="C59" s="82">
        <v>1994</v>
      </c>
      <c r="D59" s="68"/>
      <c r="E59" s="67"/>
      <c r="F59" s="68"/>
      <c r="G59" s="62"/>
      <c r="H59" s="67"/>
      <c r="I59" s="284">
        <v>1</v>
      </c>
      <c r="J59" s="69"/>
      <c r="K59" s="68"/>
      <c r="L59" s="62"/>
      <c r="M59" s="62"/>
      <c r="N59" s="62"/>
      <c r="O59" s="62"/>
      <c r="P59" s="126"/>
      <c r="Q59" s="252"/>
      <c r="R59" s="253"/>
      <c r="S59" s="272"/>
      <c r="T59" s="253"/>
      <c r="U59" s="253"/>
      <c r="V59" s="253"/>
      <c r="W59" s="267">
        <f t="shared" si="0"/>
        <v>0</v>
      </c>
    </row>
    <row r="60" spans="1:23" ht="16" customHeight="1">
      <c r="A60" s="70" t="s">
        <v>189</v>
      </c>
      <c r="B60" s="61" t="s">
        <v>186</v>
      </c>
      <c r="C60" s="82">
        <v>1994</v>
      </c>
      <c r="D60" s="68"/>
      <c r="E60" s="67"/>
      <c r="F60" s="68"/>
      <c r="G60" s="62"/>
      <c r="H60" s="67"/>
      <c r="I60" s="284">
        <v>1</v>
      </c>
      <c r="J60" s="69"/>
      <c r="K60" s="68"/>
      <c r="L60" s="62"/>
      <c r="M60" s="62"/>
      <c r="N60" s="62"/>
      <c r="O60" s="62"/>
      <c r="P60" s="126"/>
      <c r="Q60" s="252"/>
      <c r="R60" s="253"/>
      <c r="S60" s="272"/>
      <c r="T60" s="253"/>
      <c r="U60" s="253"/>
      <c r="V60" s="253"/>
      <c r="W60" s="267">
        <f t="shared" si="0"/>
        <v>0</v>
      </c>
    </row>
    <row r="61" spans="1:23" ht="16" customHeight="1">
      <c r="A61" s="70" t="s">
        <v>272</v>
      </c>
      <c r="B61" s="61" t="s">
        <v>99</v>
      </c>
      <c r="C61" s="82">
        <v>1994</v>
      </c>
      <c r="D61" s="68"/>
      <c r="E61" s="67"/>
      <c r="F61" s="68"/>
      <c r="G61" s="62"/>
      <c r="H61" s="67"/>
      <c r="I61" s="284">
        <v>1</v>
      </c>
      <c r="J61" s="69"/>
      <c r="K61" s="68"/>
      <c r="L61" s="62">
        <v>1</v>
      </c>
      <c r="M61" s="62"/>
      <c r="N61" s="62"/>
      <c r="O61" s="62"/>
      <c r="P61" s="126"/>
      <c r="Q61" s="252"/>
      <c r="R61" s="272">
        <f>'Score 2. afd. Senior &amp; 40+'!AO12</f>
        <v>106.41176470588235</v>
      </c>
      <c r="S61" s="272"/>
      <c r="T61" s="253"/>
      <c r="U61" s="253"/>
      <c r="V61" s="253"/>
      <c r="W61" s="267">
        <f t="shared" si="0"/>
        <v>106.41176470588235</v>
      </c>
    </row>
    <row r="62" spans="1:23" ht="16" customHeight="1">
      <c r="A62" s="281" t="s">
        <v>262</v>
      </c>
      <c r="B62" s="71" t="s">
        <v>264</v>
      </c>
      <c r="C62" s="82">
        <v>1992</v>
      </c>
      <c r="D62" s="68"/>
      <c r="E62" s="67"/>
      <c r="F62" s="68"/>
      <c r="G62" s="62"/>
      <c r="H62" s="67"/>
      <c r="I62" s="284">
        <v>1</v>
      </c>
      <c r="J62" s="69"/>
      <c r="K62" s="68">
        <v>1</v>
      </c>
      <c r="L62" s="62"/>
      <c r="M62" s="62"/>
      <c r="N62" s="62"/>
      <c r="O62" s="62"/>
      <c r="P62" s="126"/>
      <c r="Q62" s="251">
        <f>'Score 1. afd. U17 +Senior &amp; 40+'!AO3</f>
        <v>105.30769230769231</v>
      </c>
      <c r="R62" s="253"/>
      <c r="S62" s="272"/>
      <c r="T62" s="253"/>
      <c r="U62" s="253"/>
      <c r="V62" s="253"/>
      <c r="W62" s="267">
        <f t="shared" si="0"/>
        <v>105.30769230769231</v>
      </c>
    </row>
    <row r="63" spans="1:23" ht="16" customHeight="1">
      <c r="A63" s="70" t="s">
        <v>266</v>
      </c>
      <c r="B63" s="71" t="s">
        <v>99</v>
      </c>
      <c r="C63" s="82">
        <v>1989</v>
      </c>
      <c r="D63" s="68"/>
      <c r="E63" s="67"/>
      <c r="F63" s="68"/>
      <c r="G63" s="62"/>
      <c r="H63" s="67"/>
      <c r="I63" s="284">
        <v>1</v>
      </c>
      <c r="J63" s="69"/>
      <c r="K63" s="68">
        <v>1</v>
      </c>
      <c r="L63" s="62">
        <v>1</v>
      </c>
      <c r="M63" s="62"/>
      <c r="N63" s="62"/>
      <c r="O63" s="62"/>
      <c r="P63" s="126"/>
      <c r="Q63" s="251">
        <f>'Score 1. afd. U17 +Senior &amp; 40+'!AO10</f>
        <v>58.384615384615387</v>
      </c>
      <c r="R63" s="272">
        <f>'Score 2. afd. Senior &amp; 40+'!AO14</f>
        <v>103.47058823529412</v>
      </c>
      <c r="S63" s="272"/>
      <c r="T63" s="253"/>
      <c r="U63" s="253"/>
      <c r="V63" s="253"/>
      <c r="W63" s="267">
        <f t="shared" si="0"/>
        <v>161.8552036199095</v>
      </c>
    </row>
    <row r="64" spans="1:23" ht="16" customHeight="1">
      <c r="A64" s="70" t="s">
        <v>269</v>
      </c>
      <c r="B64" s="71" t="s">
        <v>280</v>
      </c>
      <c r="C64" s="82">
        <v>1986</v>
      </c>
      <c r="D64" s="68"/>
      <c r="E64" s="67"/>
      <c r="F64" s="68"/>
      <c r="G64" s="62"/>
      <c r="H64" s="67"/>
      <c r="I64" s="284">
        <v>1</v>
      </c>
      <c r="J64" s="69"/>
      <c r="K64" s="68"/>
      <c r="L64" s="62">
        <v>1</v>
      </c>
      <c r="M64" s="62"/>
      <c r="N64" s="62"/>
      <c r="O64" s="62"/>
      <c r="P64" s="126"/>
      <c r="Q64" s="251"/>
      <c r="R64" s="253"/>
      <c r="S64" s="272"/>
      <c r="T64" s="253"/>
      <c r="U64" s="253"/>
      <c r="V64" s="253"/>
      <c r="W64" s="267">
        <f t="shared" si="0"/>
        <v>0</v>
      </c>
    </row>
    <row r="65" spans="1:24" ht="16" customHeight="1">
      <c r="A65" s="70" t="s">
        <v>267</v>
      </c>
      <c r="B65" s="61" t="s">
        <v>128</v>
      </c>
      <c r="C65" s="82">
        <v>2002</v>
      </c>
      <c r="D65" s="68"/>
      <c r="E65" s="67"/>
      <c r="F65" s="68"/>
      <c r="G65" s="62"/>
      <c r="H65" s="67"/>
      <c r="I65" s="284">
        <v>1</v>
      </c>
      <c r="J65" s="69"/>
      <c r="K65" s="68">
        <v>1</v>
      </c>
      <c r="L65" s="62">
        <v>1</v>
      </c>
      <c r="M65" s="62"/>
      <c r="N65" s="62"/>
      <c r="O65" s="62"/>
      <c r="P65" s="126"/>
      <c r="Q65" s="251">
        <f>'Score 1. afd. U17 +Senior &amp; 40+'!AO11</f>
        <v>69.15384615384616</v>
      </c>
      <c r="R65" s="272">
        <f>'Score 2. afd. Senior &amp; 40+'!AO18</f>
        <v>92.882352941176464</v>
      </c>
      <c r="S65" s="272"/>
      <c r="T65" s="253"/>
      <c r="U65" s="253"/>
      <c r="V65" s="253"/>
      <c r="W65" s="267">
        <f t="shared" si="0"/>
        <v>162.03619909502262</v>
      </c>
    </row>
    <row r="66" spans="1:24" ht="16" customHeight="1">
      <c r="A66" s="281" t="s">
        <v>271</v>
      </c>
      <c r="B66" s="61" t="s">
        <v>99</v>
      </c>
      <c r="C66" s="82">
        <v>1996</v>
      </c>
      <c r="D66" s="68"/>
      <c r="E66" s="67"/>
      <c r="F66" s="68"/>
      <c r="G66" s="62"/>
      <c r="H66" s="67"/>
      <c r="I66" s="284"/>
      <c r="J66" s="69"/>
      <c r="K66" s="68"/>
      <c r="L66" s="62"/>
      <c r="M66" s="62"/>
      <c r="N66" s="62"/>
      <c r="O66" s="62"/>
      <c r="P66" s="126"/>
      <c r="Q66" s="251"/>
      <c r="R66" s="272">
        <f>'Score 2. afd. Senior &amp; 40+'!AO11</f>
        <v>55.235294117647058</v>
      </c>
      <c r="S66" s="272"/>
      <c r="T66" s="253"/>
      <c r="U66" s="253"/>
      <c r="V66" s="253"/>
      <c r="W66" s="267">
        <f t="shared" si="0"/>
        <v>55.235294117647058</v>
      </c>
    </row>
    <row r="67" spans="1:24" ht="16" customHeight="1">
      <c r="A67" s="281" t="s">
        <v>80</v>
      </c>
      <c r="B67" s="61" t="s">
        <v>79</v>
      </c>
      <c r="C67" s="82">
        <v>1997</v>
      </c>
      <c r="D67" s="68"/>
      <c r="E67" s="67"/>
      <c r="F67" s="68"/>
      <c r="G67" s="62"/>
      <c r="H67" s="67"/>
      <c r="I67" s="284">
        <v>1</v>
      </c>
      <c r="J67" s="69"/>
      <c r="K67" s="68"/>
      <c r="L67" s="62"/>
      <c r="M67" s="62"/>
      <c r="N67" s="62"/>
      <c r="O67" s="62"/>
      <c r="P67" s="126"/>
      <c r="Q67" s="251"/>
      <c r="R67" s="253"/>
      <c r="S67" s="272"/>
      <c r="T67" s="272"/>
      <c r="U67" s="272"/>
      <c r="V67" s="253"/>
      <c r="W67" s="267">
        <f t="shared" si="0"/>
        <v>0</v>
      </c>
    </row>
    <row r="68" spans="1:24" ht="16" customHeight="1">
      <c r="A68" s="281" t="s">
        <v>195</v>
      </c>
      <c r="B68" s="61" t="s">
        <v>137</v>
      </c>
      <c r="C68" s="82">
        <v>1996</v>
      </c>
      <c r="D68" s="68"/>
      <c r="E68" s="67"/>
      <c r="F68" s="68"/>
      <c r="G68" s="62"/>
      <c r="H68" s="67"/>
      <c r="I68" s="284">
        <v>1</v>
      </c>
      <c r="J68" s="69"/>
      <c r="K68" s="68">
        <v>1</v>
      </c>
      <c r="L68" s="62">
        <v>1</v>
      </c>
      <c r="M68" s="62"/>
      <c r="N68" s="62"/>
      <c r="O68" s="62"/>
      <c r="P68" s="126"/>
      <c r="Q68" s="251">
        <f>'Score 1. afd. U17 +Senior &amp; 40+'!AO13</f>
        <v>131.46153846153845</v>
      </c>
      <c r="R68" s="253"/>
      <c r="S68" s="272"/>
      <c r="T68" s="253"/>
      <c r="U68" s="253"/>
      <c r="V68" s="253"/>
      <c r="W68" s="267">
        <f t="shared" si="0"/>
        <v>131.46153846153845</v>
      </c>
    </row>
    <row r="69" spans="1:24" ht="16" customHeight="1">
      <c r="A69" s="60" t="s">
        <v>77</v>
      </c>
      <c r="B69" s="61" t="s">
        <v>73</v>
      </c>
      <c r="C69" s="82">
        <v>1995</v>
      </c>
      <c r="D69" s="68"/>
      <c r="E69" s="67"/>
      <c r="F69" s="68"/>
      <c r="G69" s="62"/>
      <c r="H69" s="67"/>
      <c r="I69" s="284">
        <v>1</v>
      </c>
      <c r="J69" s="69"/>
      <c r="K69" s="68">
        <v>1</v>
      </c>
      <c r="L69" s="62">
        <v>1</v>
      </c>
      <c r="M69" s="62"/>
      <c r="N69" s="62"/>
      <c r="O69" s="62"/>
      <c r="P69" s="126"/>
      <c r="Q69" s="251">
        <f>'Score 1. afd. U17 +Senior &amp; 40+'!AO6</f>
        <v>156.07692307692307</v>
      </c>
      <c r="R69" s="272">
        <f>'Score 2. afd. Senior &amp; 40+'!AO17</f>
        <v>191.70588235294119</v>
      </c>
      <c r="S69" s="253"/>
      <c r="T69" s="272"/>
      <c r="U69" s="272"/>
      <c r="V69" s="253"/>
      <c r="W69" s="267">
        <f t="shared" si="0"/>
        <v>347.78280542986425</v>
      </c>
    </row>
    <row r="70" spans="1:24" ht="16" customHeight="1">
      <c r="A70" s="70" t="s">
        <v>205</v>
      </c>
      <c r="B70" s="61" t="s">
        <v>126</v>
      </c>
      <c r="C70" s="84">
        <v>1985</v>
      </c>
      <c r="D70" s="68"/>
      <c r="E70" s="67"/>
      <c r="F70" s="68"/>
      <c r="G70" s="62"/>
      <c r="H70" s="67"/>
      <c r="I70" s="284">
        <v>1</v>
      </c>
      <c r="J70" s="69"/>
      <c r="K70" s="68"/>
      <c r="L70" s="62">
        <v>1</v>
      </c>
      <c r="M70" s="62"/>
      <c r="N70" s="62"/>
      <c r="O70" s="62"/>
      <c r="P70" s="126"/>
      <c r="Q70" s="327"/>
      <c r="R70" s="328"/>
      <c r="S70" s="328"/>
      <c r="T70" s="253"/>
      <c r="U70" s="272"/>
      <c r="V70" s="253"/>
      <c r="W70" s="267">
        <f t="shared" si="0"/>
        <v>0</v>
      </c>
      <c r="X70" s="326"/>
    </row>
    <row r="71" spans="1:24" ht="16" customHeight="1">
      <c r="A71" s="332" t="s">
        <v>209</v>
      </c>
      <c r="B71" s="319" t="s">
        <v>179</v>
      </c>
      <c r="C71" s="296">
        <v>1982</v>
      </c>
      <c r="D71" s="297"/>
      <c r="E71" s="298"/>
      <c r="F71" s="297"/>
      <c r="G71" s="299"/>
      <c r="H71" s="298"/>
      <c r="I71" s="320">
        <v>1</v>
      </c>
      <c r="J71" s="301"/>
      <c r="K71" s="297"/>
      <c r="L71" s="299"/>
      <c r="M71" s="299"/>
      <c r="N71" s="299"/>
      <c r="O71" s="299"/>
      <c r="P71" s="302"/>
      <c r="Q71" s="303"/>
      <c r="R71" s="304"/>
      <c r="S71" s="305"/>
      <c r="T71" s="305"/>
      <c r="U71" s="304"/>
      <c r="V71" s="305"/>
      <c r="W71" s="267">
        <f t="shared" si="0"/>
        <v>0</v>
      </c>
    </row>
    <row r="72" spans="1:24" ht="16" customHeight="1" thickBot="1">
      <c r="A72" s="313" t="s">
        <v>74</v>
      </c>
      <c r="B72" s="283" t="s">
        <v>73</v>
      </c>
      <c r="C72" s="101">
        <v>1981</v>
      </c>
      <c r="D72" s="102"/>
      <c r="E72" s="103"/>
      <c r="F72" s="102"/>
      <c r="G72" s="104"/>
      <c r="H72" s="103"/>
      <c r="I72" s="287">
        <v>1</v>
      </c>
      <c r="J72" s="105"/>
      <c r="K72" s="314">
        <v>1</v>
      </c>
      <c r="L72" s="104">
        <v>1</v>
      </c>
      <c r="M72" s="104"/>
      <c r="N72" s="104"/>
      <c r="O72" s="104"/>
      <c r="P72" s="129"/>
      <c r="Q72" s="264">
        <f>'Score 1. afd. U17 +Senior &amp; 40+'!AO5</f>
        <v>182.23076923076923</v>
      </c>
      <c r="R72" s="278"/>
      <c r="S72" s="278"/>
      <c r="T72" s="257"/>
      <c r="U72" s="257"/>
      <c r="V72" s="257"/>
      <c r="W72" s="270">
        <f t="shared" si="0"/>
        <v>182.23076923076923</v>
      </c>
    </row>
    <row r="73" spans="1:24" ht="16" customHeight="1" thickTop="1">
      <c r="A73" s="350" t="s">
        <v>211</v>
      </c>
      <c r="B73" s="338" t="s">
        <v>179</v>
      </c>
      <c r="C73" s="339">
        <v>1977</v>
      </c>
      <c r="D73" s="340"/>
      <c r="E73" s="341"/>
      <c r="F73" s="340"/>
      <c r="G73" s="342"/>
      <c r="H73" s="341"/>
      <c r="I73" s="343"/>
      <c r="J73" s="344">
        <v>1</v>
      </c>
      <c r="K73" s="340"/>
      <c r="L73" s="342"/>
      <c r="M73" s="342"/>
      <c r="N73" s="342"/>
      <c r="O73" s="342"/>
      <c r="P73" s="345"/>
      <c r="Q73" s="346"/>
      <c r="R73" s="347"/>
      <c r="S73" s="347"/>
      <c r="T73" s="348"/>
      <c r="U73" s="347"/>
      <c r="V73" s="348"/>
      <c r="W73" s="267">
        <f t="shared" si="0"/>
        <v>0</v>
      </c>
    </row>
    <row r="74" spans="1:24" ht="16" customHeight="1">
      <c r="A74" s="85" t="s">
        <v>104</v>
      </c>
      <c r="B74" s="86" t="s">
        <v>128</v>
      </c>
      <c r="C74" s="87">
        <v>1976</v>
      </c>
      <c r="D74" s="88"/>
      <c r="E74" s="89"/>
      <c r="F74" s="88"/>
      <c r="G74" s="96"/>
      <c r="H74" s="89"/>
      <c r="I74" s="88"/>
      <c r="J74" s="290">
        <v>1</v>
      </c>
      <c r="K74" s="88"/>
      <c r="L74" s="96"/>
      <c r="M74" s="96"/>
      <c r="N74" s="96"/>
      <c r="O74" s="96"/>
      <c r="P74" s="128"/>
      <c r="Q74" s="255"/>
      <c r="R74" s="273"/>
      <c r="S74" s="256"/>
      <c r="T74" s="273"/>
      <c r="U74" s="256"/>
      <c r="V74" s="256"/>
      <c r="W74" s="268">
        <f t="shared" si="0"/>
        <v>0</v>
      </c>
    </row>
    <row r="75" spans="1:24" ht="16" customHeight="1">
      <c r="A75" s="72" t="s">
        <v>210</v>
      </c>
      <c r="B75" s="61" t="s">
        <v>79</v>
      </c>
      <c r="C75" s="82">
        <v>1975</v>
      </c>
      <c r="D75" s="68"/>
      <c r="E75" s="67"/>
      <c r="F75" s="68"/>
      <c r="G75" s="62"/>
      <c r="H75" s="67"/>
      <c r="I75" s="68"/>
      <c r="J75" s="291">
        <v>1</v>
      </c>
      <c r="K75" s="68">
        <v>1</v>
      </c>
      <c r="L75" s="62">
        <v>1</v>
      </c>
      <c r="M75" s="62"/>
      <c r="N75" s="62"/>
      <c r="O75" s="62"/>
      <c r="P75" s="126"/>
      <c r="Q75" s="251">
        <f>'Score 1. afd. U17 +Senior &amp; 40+'!AO8</f>
        <v>108.38461538461539</v>
      </c>
      <c r="R75" s="272">
        <f>'Score 2. afd. Senior &amp; 40+'!AO10</f>
        <v>162.88235294117646</v>
      </c>
      <c r="S75" s="253"/>
      <c r="T75" s="253"/>
      <c r="U75" s="272"/>
      <c r="V75" s="253"/>
      <c r="W75" s="267">
        <f t="shared" si="0"/>
        <v>271.26696832579182</v>
      </c>
    </row>
    <row r="76" spans="1:24" ht="16" customHeight="1">
      <c r="A76" s="70" t="s">
        <v>204</v>
      </c>
      <c r="B76" s="61" t="s">
        <v>126</v>
      </c>
      <c r="C76" s="84">
        <v>1975</v>
      </c>
      <c r="D76" s="68"/>
      <c r="E76" s="67"/>
      <c r="F76" s="68"/>
      <c r="G76" s="62"/>
      <c r="H76" s="67"/>
      <c r="I76" s="68"/>
      <c r="J76" s="291">
        <v>1</v>
      </c>
      <c r="K76" s="68"/>
      <c r="L76" s="62">
        <v>1</v>
      </c>
      <c r="M76" s="62"/>
      <c r="N76" s="62"/>
      <c r="O76" s="62"/>
      <c r="P76" s="126"/>
      <c r="Q76" s="252"/>
      <c r="R76" s="272"/>
      <c r="S76" s="253"/>
      <c r="T76" s="253"/>
      <c r="U76" s="272"/>
      <c r="V76" s="253"/>
      <c r="W76" s="267">
        <f t="shared" si="0"/>
        <v>0</v>
      </c>
    </row>
    <row r="77" spans="1:24" ht="16" customHeight="1">
      <c r="A77" s="281" t="s">
        <v>185</v>
      </c>
      <c r="B77" s="61" t="s">
        <v>186</v>
      </c>
      <c r="C77" s="82">
        <v>1974</v>
      </c>
      <c r="D77" s="68"/>
      <c r="E77" s="67"/>
      <c r="F77" s="68"/>
      <c r="G77" s="62"/>
      <c r="H77" s="67"/>
      <c r="I77" s="68"/>
      <c r="J77" s="291">
        <v>1</v>
      </c>
      <c r="K77" s="68"/>
      <c r="L77" s="62"/>
      <c r="M77" s="62"/>
      <c r="N77" s="62"/>
      <c r="O77" s="62"/>
      <c r="P77" s="126"/>
      <c r="Q77" s="252"/>
      <c r="R77" s="272"/>
      <c r="S77" s="272"/>
      <c r="T77" s="253"/>
      <c r="U77" s="253"/>
      <c r="V77" s="253"/>
      <c r="W77" s="267">
        <f t="shared" si="0"/>
        <v>0</v>
      </c>
    </row>
    <row r="78" spans="1:24" ht="16" customHeight="1">
      <c r="A78" s="72" t="s">
        <v>187</v>
      </c>
      <c r="B78" s="61" t="s">
        <v>186</v>
      </c>
      <c r="C78" s="82">
        <v>1975</v>
      </c>
      <c r="D78" s="68"/>
      <c r="E78" s="67"/>
      <c r="F78" s="68"/>
      <c r="G78" s="62"/>
      <c r="H78" s="67"/>
      <c r="I78" s="68"/>
      <c r="J78" s="291">
        <v>1</v>
      </c>
      <c r="K78" s="68"/>
      <c r="L78" s="62"/>
      <c r="M78" s="62"/>
      <c r="N78" s="62"/>
      <c r="O78" s="62"/>
      <c r="P78" s="126"/>
      <c r="Q78" s="252"/>
      <c r="R78" s="272"/>
      <c r="S78" s="272"/>
      <c r="T78" s="253"/>
      <c r="U78" s="253"/>
      <c r="V78" s="253"/>
      <c r="W78" s="267">
        <f t="shared" si="0"/>
        <v>0</v>
      </c>
    </row>
    <row r="79" spans="1:24" ht="16" customHeight="1">
      <c r="A79" s="72" t="s">
        <v>194</v>
      </c>
      <c r="B79" s="61" t="s">
        <v>79</v>
      </c>
      <c r="C79" s="82">
        <v>1958</v>
      </c>
      <c r="D79" s="68"/>
      <c r="E79" s="67"/>
      <c r="F79" s="68"/>
      <c r="G79" s="62"/>
      <c r="H79" s="67"/>
      <c r="I79" s="68"/>
      <c r="J79" s="291">
        <v>1</v>
      </c>
      <c r="K79" s="68"/>
      <c r="L79" s="62"/>
      <c r="M79" s="62"/>
      <c r="N79" s="62"/>
      <c r="O79" s="62"/>
      <c r="P79" s="126"/>
      <c r="Q79" s="252"/>
      <c r="R79" s="272"/>
      <c r="S79" s="272"/>
      <c r="T79" s="253"/>
      <c r="U79" s="253"/>
      <c r="V79" s="253"/>
      <c r="W79" s="267">
        <f t="shared" si="0"/>
        <v>0</v>
      </c>
    </row>
    <row r="80" spans="1:24" ht="16" customHeight="1">
      <c r="A80" s="281" t="s">
        <v>81</v>
      </c>
      <c r="B80" s="61" t="s">
        <v>79</v>
      </c>
      <c r="C80" s="82">
        <v>1971</v>
      </c>
      <c r="D80" s="68"/>
      <c r="E80" s="67"/>
      <c r="F80" s="68"/>
      <c r="G80" s="62"/>
      <c r="H80" s="67"/>
      <c r="I80" s="68"/>
      <c r="J80" s="291">
        <v>1</v>
      </c>
      <c r="K80" s="68"/>
      <c r="L80" s="62">
        <v>1</v>
      </c>
      <c r="M80" s="62"/>
      <c r="N80" s="62"/>
      <c r="O80" s="62"/>
      <c r="P80" s="126"/>
      <c r="Q80" s="252"/>
      <c r="R80" s="272">
        <f>'Score 2. afd. Senior &amp; 40+'!AO19</f>
        <v>69.35294117647058</v>
      </c>
      <c r="S80" s="272"/>
      <c r="T80" s="253"/>
      <c r="U80" s="253"/>
      <c r="V80" s="253"/>
      <c r="W80" s="267">
        <f t="shared" si="0"/>
        <v>69.35294117647058</v>
      </c>
    </row>
    <row r="81" spans="1:23" ht="16" customHeight="1">
      <c r="A81" s="280" t="s">
        <v>117</v>
      </c>
      <c r="B81" s="61" t="s">
        <v>79</v>
      </c>
      <c r="C81" s="82">
        <v>1971</v>
      </c>
      <c r="D81" s="68"/>
      <c r="E81" s="67"/>
      <c r="F81" s="68"/>
      <c r="G81" s="62"/>
      <c r="H81" s="67"/>
      <c r="I81" s="68"/>
      <c r="J81" s="291">
        <v>1</v>
      </c>
      <c r="K81" s="68">
        <v>1</v>
      </c>
      <c r="L81" s="62">
        <v>1</v>
      </c>
      <c r="M81" s="62"/>
      <c r="N81" s="62"/>
      <c r="O81" s="62"/>
      <c r="P81" s="126"/>
      <c r="Q81" s="251">
        <f>'Score 1. afd. U17 +Senior &amp; 40+'!AO7</f>
        <v>126.84615384615384</v>
      </c>
      <c r="R81" s="272">
        <f>'Score 2. afd. Senior &amp; 40+'!AO9</f>
        <v>104.05882352941177</v>
      </c>
      <c r="S81" s="272"/>
      <c r="T81" s="272"/>
      <c r="U81" s="272"/>
      <c r="V81" s="253"/>
      <c r="W81" s="267">
        <f t="shared" si="0"/>
        <v>230.90497737556561</v>
      </c>
    </row>
    <row r="82" spans="1:23" ht="16" customHeight="1">
      <c r="A82" s="60" t="s">
        <v>82</v>
      </c>
      <c r="B82" s="61" t="s">
        <v>69</v>
      </c>
      <c r="C82" s="82">
        <v>1967</v>
      </c>
      <c r="D82" s="68"/>
      <c r="E82" s="67"/>
      <c r="F82" s="68"/>
      <c r="G82" s="62"/>
      <c r="H82" s="67"/>
      <c r="I82" s="62"/>
      <c r="J82" s="291">
        <v>1</v>
      </c>
      <c r="K82" s="68">
        <v>1</v>
      </c>
      <c r="L82" s="62">
        <v>1</v>
      </c>
      <c r="M82" s="62"/>
      <c r="N82" s="62"/>
      <c r="O82" s="62"/>
      <c r="P82" s="126"/>
      <c r="Q82" s="251">
        <f>'Score 1. afd. U17 +Senior &amp; 40+'!AO12</f>
        <v>87.615384615384613</v>
      </c>
      <c r="R82" s="272">
        <f>'Score 2. afd. Senior &amp; 40+'!AO20</f>
        <v>101.11764705882354</v>
      </c>
      <c r="S82" s="272"/>
      <c r="T82" s="272"/>
      <c r="U82" s="272"/>
      <c r="V82" s="253"/>
      <c r="W82" s="267">
        <f t="shared" si="0"/>
        <v>188.73303167420815</v>
      </c>
    </row>
    <row r="83" spans="1:23" ht="16" customHeight="1">
      <c r="A83" s="60" t="s">
        <v>193</v>
      </c>
      <c r="B83" s="61" t="s">
        <v>128</v>
      </c>
      <c r="C83" s="82">
        <v>1972</v>
      </c>
      <c r="D83" s="68"/>
      <c r="E83" s="67"/>
      <c r="F83" s="68"/>
      <c r="G83" s="62"/>
      <c r="H83" s="67"/>
      <c r="I83" s="62"/>
      <c r="J83" s="291">
        <v>1</v>
      </c>
      <c r="K83" s="68"/>
      <c r="L83" s="62"/>
      <c r="M83" s="62"/>
      <c r="N83" s="62"/>
      <c r="O83" s="62"/>
      <c r="P83" s="126"/>
      <c r="Q83" s="251"/>
      <c r="R83" s="272"/>
      <c r="S83" s="272"/>
      <c r="T83" s="253"/>
      <c r="U83" s="272"/>
      <c r="V83" s="253"/>
      <c r="W83" s="267">
        <f t="shared" si="0"/>
        <v>0</v>
      </c>
    </row>
    <row r="84" spans="1:23" ht="16" customHeight="1">
      <c r="A84" s="72" t="s">
        <v>84</v>
      </c>
      <c r="B84" s="61" t="s">
        <v>79</v>
      </c>
      <c r="C84" s="82">
        <v>1967</v>
      </c>
      <c r="D84" s="68"/>
      <c r="E84" s="67"/>
      <c r="F84" s="68"/>
      <c r="G84" s="62"/>
      <c r="H84" s="67"/>
      <c r="I84" s="62"/>
      <c r="J84" s="291">
        <v>1</v>
      </c>
      <c r="K84" s="68"/>
      <c r="L84" s="62"/>
      <c r="M84" s="62"/>
      <c r="N84" s="62"/>
      <c r="O84" s="62"/>
      <c r="P84" s="126"/>
      <c r="Q84" s="252"/>
      <c r="R84" s="253"/>
      <c r="S84" s="253"/>
      <c r="T84" s="253"/>
      <c r="U84" s="253"/>
      <c r="V84" s="253"/>
      <c r="W84" s="267">
        <f t="shared" si="0"/>
        <v>0</v>
      </c>
    </row>
    <row r="85" spans="1:23" ht="16" customHeight="1">
      <c r="A85" s="60" t="s">
        <v>78</v>
      </c>
      <c r="B85" s="61" t="s">
        <v>79</v>
      </c>
      <c r="C85" s="82">
        <v>1963</v>
      </c>
      <c r="D85" s="68"/>
      <c r="E85" s="67"/>
      <c r="F85" s="68"/>
      <c r="G85" s="62"/>
      <c r="H85" s="67"/>
      <c r="I85" s="62"/>
      <c r="J85" s="291">
        <v>1</v>
      </c>
      <c r="K85" s="68"/>
      <c r="L85" s="62"/>
      <c r="M85" s="62"/>
      <c r="N85" s="62"/>
      <c r="O85" s="62"/>
      <c r="P85" s="126"/>
      <c r="Q85" s="251"/>
      <c r="R85" s="253"/>
      <c r="S85" s="253"/>
      <c r="T85" s="253"/>
      <c r="U85" s="253"/>
      <c r="V85" s="253"/>
      <c r="W85" s="267">
        <f t="shared" si="0"/>
        <v>0</v>
      </c>
    </row>
    <row r="86" spans="1:23" ht="16" customHeight="1">
      <c r="A86" s="60" t="s">
        <v>75</v>
      </c>
      <c r="B86" s="61" t="s">
        <v>76</v>
      </c>
      <c r="C86" s="82">
        <v>1957</v>
      </c>
      <c r="D86" s="68"/>
      <c r="E86" s="67"/>
      <c r="F86" s="68"/>
      <c r="G86" s="62"/>
      <c r="H86" s="67"/>
      <c r="I86" s="75"/>
      <c r="J86" s="69"/>
      <c r="K86" s="306"/>
      <c r="L86" s="62"/>
      <c r="M86" s="62"/>
      <c r="N86" s="62"/>
      <c r="O86" s="62"/>
      <c r="P86" s="126"/>
      <c r="Q86" s="251"/>
      <c r="R86" s="272"/>
      <c r="S86" s="272"/>
      <c r="T86" s="272"/>
      <c r="U86" s="272"/>
      <c r="V86" s="253"/>
      <c r="W86" s="267">
        <f t="shared" si="0"/>
        <v>0</v>
      </c>
    </row>
    <row r="87" spans="1:23" ht="16" customHeight="1">
      <c r="A87" s="72" t="s">
        <v>263</v>
      </c>
      <c r="B87" s="74" t="s">
        <v>265</v>
      </c>
      <c r="C87" s="82">
        <v>1965</v>
      </c>
      <c r="D87" s="68"/>
      <c r="E87" s="67"/>
      <c r="F87" s="68"/>
      <c r="G87" s="62"/>
      <c r="H87" s="67"/>
      <c r="I87" s="62"/>
      <c r="J87" s="291">
        <v>1</v>
      </c>
      <c r="K87" s="68">
        <v>1</v>
      </c>
      <c r="L87" s="62"/>
      <c r="M87" s="62"/>
      <c r="N87" s="62"/>
      <c r="O87" s="62"/>
      <c r="P87" s="126"/>
      <c r="Q87" s="400">
        <f>'Score 1. afd. U17 +Senior &amp; 40+'!AO4</f>
        <v>204.53846153846155</v>
      </c>
      <c r="R87" s="122"/>
      <c r="S87" s="122"/>
      <c r="T87" s="122"/>
      <c r="U87" s="122"/>
      <c r="V87" s="122"/>
      <c r="W87" s="267">
        <f t="shared" si="0"/>
        <v>204.53846153846155</v>
      </c>
    </row>
    <row r="88" spans="1:23" ht="16" customHeight="1">
      <c r="A88" s="72"/>
      <c r="B88" s="74"/>
      <c r="C88" s="84"/>
      <c r="D88" s="77"/>
      <c r="E88" s="76"/>
      <c r="F88" s="77"/>
      <c r="G88" s="75"/>
      <c r="H88" s="76"/>
      <c r="I88" s="62"/>
      <c r="J88" s="69"/>
      <c r="K88" s="68"/>
      <c r="L88" s="62"/>
      <c r="M88" s="62"/>
      <c r="N88" s="62"/>
      <c r="O88" s="62"/>
      <c r="P88" s="126"/>
      <c r="Q88" s="130"/>
      <c r="R88" s="122"/>
      <c r="S88" s="122"/>
      <c r="T88" s="122"/>
      <c r="U88" s="122"/>
      <c r="V88" s="122"/>
      <c r="W88" s="267">
        <f t="shared" si="0"/>
        <v>0</v>
      </c>
    </row>
    <row r="89" spans="1:23" ht="16" customHeight="1">
      <c r="A89" s="60"/>
      <c r="B89" s="61"/>
      <c r="C89" s="82"/>
      <c r="D89" s="68"/>
      <c r="E89" s="67"/>
      <c r="F89" s="68"/>
      <c r="G89" s="62"/>
      <c r="H89" s="67"/>
      <c r="I89" s="62"/>
      <c r="J89" s="69"/>
      <c r="K89" s="68"/>
      <c r="L89" s="62"/>
      <c r="M89" s="62"/>
      <c r="N89" s="62"/>
      <c r="O89" s="62"/>
      <c r="P89" s="126"/>
      <c r="Q89" s="130"/>
      <c r="R89" s="122"/>
      <c r="S89" s="122"/>
      <c r="T89" s="122"/>
      <c r="U89" s="122"/>
      <c r="V89" s="122"/>
      <c r="W89" s="267">
        <f t="shared" ref="W89:W90" si="1">SUM(Q89:V89)</f>
        <v>0</v>
      </c>
    </row>
    <row r="90" spans="1:23" ht="16" customHeight="1" thickBot="1">
      <c r="A90" s="90"/>
      <c r="B90" s="91"/>
      <c r="C90" s="92"/>
      <c r="D90" s="93"/>
      <c r="E90" s="97"/>
      <c r="F90" s="93"/>
      <c r="G90" s="98"/>
      <c r="H90" s="97"/>
      <c r="I90" s="98"/>
      <c r="J90" s="100"/>
      <c r="K90" s="453"/>
      <c r="L90" s="98"/>
      <c r="M90" s="98"/>
      <c r="N90" s="98"/>
      <c r="O90" s="98"/>
      <c r="P90" s="127"/>
      <c r="Q90" s="131"/>
      <c r="R90" s="123"/>
      <c r="S90" s="123"/>
      <c r="T90" s="123"/>
      <c r="U90" s="123"/>
      <c r="V90" s="123"/>
      <c r="W90" s="267">
        <f t="shared" si="1"/>
        <v>0</v>
      </c>
    </row>
    <row r="91" spans="1:23" ht="16" customHeight="1" thickBot="1">
      <c r="A91" s="106" t="s">
        <v>154</v>
      </c>
      <c r="B91" s="107"/>
      <c r="C91" s="108">
        <f>K91+L91+M91+N91+O91+P91</f>
        <v>50</v>
      </c>
      <c r="D91" s="401">
        <f t="shared" ref="D91:P91" si="2">SUM(D4:D90)</f>
        <v>3</v>
      </c>
      <c r="E91" s="402">
        <f t="shared" si="2"/>
        <v>10</v>
      </c>
      <c r="F91" s="401">
        <f t="shared" si="2"/>
        <v>13</v>
      </c>
      <c r="G91" s="401">
        <f t="shared" si="2"/>
        <v>18</v>
      </c>
      <c r="H91" s="401">
        <f t="shared" si="2"/>
        <v>3</v>
      </c>
      <c r="I91" s="401">
        <f t="shared" si="2"/>
        <v>21</v>
      </c>
      <c r="J91" s="403">
        <f t="shared" si="2"/>
        <v>14</v>
      </c>
      <c r="K91" s="452">
        <f t="shared" si="2"/>
        <v>17</v>
      </c>
      <c r="L91" s="109">
        <f t="shared" si="2"/>
        <v>33</v>
      </c>
      <c r="M91" s="109">
        <f t="shared" si="2"/>
        <v>0</v>
      </c>
      <c r="N91" s="109">
        <f t="shared" si="2"/>
        <v>0</v>
      </c>
      <c r="O91" s="109">
        <f t="shared" si="2"/>
        <v>0</v>
      </c>
      <c r="P91" s="292">
        <f t="shared" si="2"/>
        <v>0</v>
      </c>
      <c r="Q91" s="293"/>
      <c r="R91" s="294"/>
      <c r="S91" s="294"/>
      <c r="T91" s="294"/>
      <c r="U91" s="294"/>
      <c r="V91" s="294"/>
      <c r="W91" s="295"/>
    </row>
    <row r="92" spans="1:23" ht="20.149999999999999" customHeight="1" thickTop="1"/>
    <row r="93" spans="1:23" ht="20.149999999999999" customHeight="1"/>
    <row r="94" spans="1:23" ht="20.149999999999999" customHeight="1"/>
    <row r="95" spans="1:23" ht="20.149999999999999" customHeight="1"/>
    <row r="96" spans="1:23" s="79" customFormat="1" ht="20.149999999999999" customHeight="1">
      <c r="A96" s="50"/>
      <c r="B96" s="51"/>
      <c r="C96" s="52"/>
      <c r="D96" s="78"/>
      <c r="E96" s="78"/>
      <c r="F96" s="78"/>
      <c r="G96" s="78"/>
      <c r="H96" s="78"/>
      <c r="I96" s="78"/>
      <c r="J96" s="78"/>
    </row>
    <row r="97" spans="1:10" s="79" customFormat="1" ht="20.149999999999999" customHeight="1">
      <c r="A97" s="50"/>
      <c r="B97" s="51"/>
      <c r="C97" s="52"/>
      <c r="D97" s="78"/>
      <c r="E97" s="78"/>
      <c r="F97" s="78"/>
      <c r="G97" s="78"/>
      <c r="H97" s="78"/>
      <c r="I97" s="78"/>
      <c r="J97" s="78"/>
    </row>
    <row r="98" spans="1:10" s="79" customFormat="1" ht="20.149999999999999" customHeight="1">
      <c r="A98" s="50"/>
      <c r="B98" s="51"/>
      <c r="C98" s="52"/>
      <c r="D98" s="78"/>
      <c r="E98" s="78"/>
      <c r="F98" s="78"/>
      <c r="G98" s="78"/>
      <c r="H98" s="78"/>
      <c r="I98" s="78"/>
      <c r="J98" s="78"/>
    </row>
    <row r="99" spans="1:10" s="79" customFormat="1" ht="20.149999999999999" customHeight="1">
      <c r="A99" s="50"/>
      <c r="B99" s="51"/>
      <c r="C99" s="52"/>
      <c r="D99" s="78"/>
      <c r="E99" s="78"/>
      <c r="F99" s="78"/>
      <c r="G99" s="78"/>
      <c r="H99" s="78"/>
      <c r="I99" s="78"/>
      <c r="J99" s="78"/>
    </row>
    <row r="100" spans="1:10" s="79" customFormat="1" ht="20.149999999999999" customHeight="1">
      <c r="A100" s="50"/>
      <c r="B100" s="51"/>
      <c r="C100" s="52"/>
      <c r="D100" s="78"/>
      <c r="E100" s="78"/>
      <c r="F100" s="78"/>
      <c r="G100" s="78"/>
      <c r="H100" s="78"/>
      <c r="I100" s="78"/>
      <c r="J100" s="78"/>
    </row>
    <row r="101" spans="1:10" s="79" customFormat="1" ht="20.149999999999999" customHeight="1">
      <c r="A101" s="50"/>
      <c r="B101" s="51"/>
      <c r="C101" s="52"/>
      <c r="D101" s="78"/>
      <c r="E101" s="78"/>
      <c r="F101" s="78"/>
      <c r="G101" s="78"/>
      <c r="H101" s="78"/>
      <c r="I101" s="78"/>
      <c r="J101" s="78"/>
    </row>
    <row r="102" spans="1:10" s="79" customFormat="1" ht="20.149999999999999" customHeight="1">
      <c r="A102" s="50"/>
      <c r="B102" s="51"/>
      <c r="C102" s="52"/>
      <c r="D102" s="78"/>
      <c r="E102" s="78"/>
      <c r="F102" s="78"/>
      <c r="G102" s="78"/>
      <c r="H102" s="78"/>
      <c r="I102" s="78"/>
      <c r="J102" s="78"/>
    </row>
    <row r="103" spans="1:10" s="79" customFormat="1" ht="20.149999999999999" customHeight="1">
      <c r="A103" s="50"/>
      <c r="B103" s="51"/>
      <c r="C103" s="52"/>
      <c r="D103" s="78"/>
      <c r="E103" s="78"/>
      <c r="F103" s="78"/>
      <c r="G103" s="78"/>
      <c r="H103" s="78"/>
      <c r="I103" s="78"/>
      <c r="J103" s="78"/>
    </row>
    <row r="104" spans="1:10" s="79" customFormat="1" ht="20.149999999999999" customHeight="1">
      <c r="A104" s="50"/>
      <c r="B104" s="51"/>
      <c r="C104" s="52"/>
      <c r="D104" s="78"/>
      <c r="E104" s="78"/>
      <c r="F104" s="78"/>
      <c r="G104" s="78"/>
      <c r="H104" s="78"/>
      <c r="I104" s="78"/>
      <c r="J104" s="78"/>
    </row>
    <row r="105" spans="1:10" s="79" customFormat="1" ht="20.149999999999999" customHeight="1">
      <c r="A105" s="50"/>
      <c r="B105" s="51"/>
      <c r="C105" s="52"/>
      <c r="D105" s="78"/>
      <c r="E105" s="78"/>
      <c r="F105" s="78"/>
      <c r="G105" s="78"/>
      <c r="H105" s="78"/>
      <c r="I105" s="78"/>
      <c r="J105" s="78"/>
    </row>
    <row r="106" spans="1:10" s="79" customFormat="1" ht="20.149999999999999" customHeight="1">
      <c r="A106" s="50"/>
      <c r="B106" s="51"/>
      <c r="C106" s="52"/>
      <c r="D106" s="78"/>
      <c r="E106" s="78"/>
      <c r="F106" s="78"/>
      <c r="G106" s="78"/>
      <c r="H106" s="78"/>
      <c r="I106" s="78"/>
      <c r="J106" s="78"/>
    </row>
    <row r="107" spans="1:10" s="79" customFormat="1" ht="20.149999999999999" customHeight="1">
      <c r="A107" s="50"/>
      <c r="B107" s="51"/>
      <c r="C107" s="52"/>
      <c r="D107" s="78"/>
      <c r="E107" s="78"/>
      <c r="F107" s="78"/>
      <c r="G107" s="78"/>
      <c r="H107" s="78"/>
      <c r="I107" s="78"/>
      <c r="J107" s="78"/>
    </row>
    <row r="108" spans="1:10" s="79" customFormat="1" ht="20.149999999999999" customHeight="1">
      <c r="A108" s="50"/>
      <c r="B108" s="51"/>
      <c r="C108" s="52"/>
      <c r="D108" s="78"/>
      <c r="E108" s="78"/>
      <c r="F108" s="78"/>
      <c r="G108" s="78"/>
      <c r="H108" s="78"/>
      <c r="I108" s="78"/>
      <c r="J108" s="78"/>
    </row>
    <row r="109" spans="1:10" s="79" customFormat="1" ht="20.149999999999999" customHeight="1">
      <c r="A109" s="50"/>
      <c r="B109" s="51"/>
      <c r="C109" s="52"/>
      <c r="D109" s="78"/>
      <c r="E109" s="78"/>
      <c r="F109" s="78"/>
      <c r="G109" s="78"/>
      <c r="H109" s="78"/>
      <c r="I109" s="78"/>
      <c r="J109" s="78"/>
    </row>
    <row r="110" spans="1:10" s="79" customFormat="1" ht="20.149999999999999" customHeight="1">
      <c r="A110" s="50"/>
      <c r="B110" s="51"/>
      <c r="C110" s="52"/>
      <c r="D110" s="78"/>
      <c r="E110" s="78"/>
      <c r="F110" s="78"/>
      <c r="G110" s="78"/>
      <c r="H110" s="78"/>
      <c r="I110" s="78"/>
      <c r="J110" s="78"/>
    </row>
    <row r="111" spans="1:10" s="79" customFormat="1" ht="20.149999999999999" customHeight="1">
      <c r="A111" s="50"/>
      <c r="B111" s="51"/>
      <c r="C111" s="52"/>
      <c r="D111" s="78"/>
      <c r="E111" s="78"/>
      <c r="F111" s="78"/>
      <c r="G111" s="78"/>
      <c r="H111" s="78"/>
      <c r="I111" s="78"/>
      <c r="J111" s="78"/>
    </row>
    <row r="112" spans="1:10" s="79" customFormat="1" ht="20.149999999999999" customHeight="1">
      <c r="A112" s="50"/>
      <c r="B112" s="51"/>
      <c r="C112" s="52"/>
      <c r="D112" s="78"/>
      <c r="E112" s="78"/>
      <c r="F112" s="78"/>
      <c r="G112" s="78"/>
      <c r="H112" s="78"/>
      <c r="I112" s="78"/>
      <c r="J112" s="78"/>
    </row>
    <row r="113" spans="1:10" s="79" customFormat="1" ht="20.149999999999999" customHeight="1">
      <c r="A113" s="50"/>
      <c r="B113" s="51"/>
      <c r="C113" s="52"/>
      <c r="D113" s="78"/>
      <c r="E113" s="78"/>
      <c r="F113" s="78"/>
      <c r="G113" s="78"/>
      <c r="H113" s="78"/>
      <c r="I113" s="78"/>
      <c r="J113" s="78"/>
    </row>
    <row r="114" spans="1:10" s="79" customFormat="1" ht="20.149999999999999" customHeight="1">
      <c r="A114" s="50"/>
      <c r="B114" s="51"/>
      <c r="C114" s="52"/>
      <c r="D114" s="78"/>
      <c r="E114" s="78"/>
      <c r="F114" s="78"/>
      <c r="G114" s="78"/>
      <c r="H114" s="78"/>
      <c r="I114" s="78"/>
      <c r="J114" s="78"/>
    </row>
    <row r="115" spans="1:10" s="79" customFormat="1" ht="20.149999999999999" customHeight="1">
      <c r="A115" s="50"/>
      <c r="B115" s="51"/>
      <c r="C115" s="52"/>
      <c r="D115" s="78"/>
      <c r="E115" s="78"/>
      <c r="F115" s="78"/>
      <c r="G115" s="78"/>
      <c r="H115" s="78"/>
      <c r="I115" s="78"/>
      <c r="J115" s="78"/>
    </row>
    <row r="116" spans="1:10" s="79" customFormat="1" ht="20.149999999999999" customHeight="1">
      <c r="A116" s="50"/>
      <c r="B116" s="51"/>
      <c r="C116" s="52"/>
      <c r="D116" s="78"/>
      <c r="E116" s="78"/>
      <c r="F116" s="78"/>
      <c r="G116" s="78"/>
      <c r="H116" s="78"/>
      <c r="I116" s="78"/>
      <c r="J116" s="78"/>
    </row>
  </sheetData>
  <autoFilter ref="A3:W91" xr:uid="{3738C007-3EB7-4D5F-A07C-9110C16C6669}"/>
  <mergeCells count="2">
    <mergeCell ref="K1:P1"/>
    <mergeCell ref="Q1:W1"/>
  </mergeCell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3AE38-4C1C-48A3-9FC5-B38BF4932C0B}">
  <sheetPr>
    <tabColor rgb="FF00FFFF"/>
  </sheetPr>
  <dimension ref="A1:GE217"/>
  <sheetViews>
    <sheetView zoomScale="75" zoomScaleNormal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O3" sqref="AO3"/>
    </sheetView>
  </sheetViews>
  <sheetFormatPr defaultRowHeight="15.5"/>
  <cols>
    <col min="1" max="1" width="4.08203125" customWidth="1"/>
    <col min="2" max="2" width="24.58203125" customWidth="1"/>
    <col min="4" max="4" width="9.33203125" customWidth="1"/>
    <col min="5" max="7" width="4.08203125" customWidth="1"/>
    <col min="8" max="8" width="4.08203125" style="135" customWidth="1"/>
    <col min="9" max="10" width="4.08203125" customWidth="1"/>
    <col min="11" max="11" width="4.08203125" style="135" customWidth="1"/>
    <col min="12" max="13" width="4.08203125" customWidth="1"/>
    <col min="14" max="14" width="4.08203125" style="135" customWidth="1"/>
    <col min="15" max="18" width="4.08203125" style="133" customWidth="1"/>
    <col min="19" max="20" width="4.08203125" customWidth="1"/>
    <col min="21" max="21" width="4.08203125" style="135" customWidth="1"/>
    <col min="22" max="23" width="4.08203125" customWidth="1"/>
    <col min="24" max="24" width="4.08203125" style="135" customWidth="1"/>
    <col min="25" max="25" width="4.08203125" style="6" hidden="1" customWidth="1"/>
    <col min="26" max="33" width="4.08203125" hidden="1" customWidth="1"/>
    <col min="34" max="35" width="5.58203125" customWidth="1"/>
    <col min="36" max="37" width="6.75" customWidth="1"/>
    <col min="38" max="38" width="10.83203125" customWidth="1"/>
    <col min="39" max="40" width="6.75" customWidth="1"/>
    <col min="41" max="41" width="13.5" customWidth="1"/>
    <col min="42" max="219" width="8" customWidth="1"/>
    <col min="254" max="254" width="4.08203125" customWidth="1"/>
    <col min="255" max="255" width="35.58203125" customWidth="1"/>
    <col min="257" max="257" width="8.5" customWidth="1"/>
    <col min="258" max="277" width="4.08203125" customWidth="1"/>
    <col min="278" max="290" width="0" hidden="1" customWidth="1"/>
    <col min="291" max="292" width="7.58203125" customWidth="1"/>
    <col min="293" max="296" width="6.75" customWidth="1"/>
    <col min="297" max="475" width="8" customWidth="1"/>
    <col min="510" max="510" width="4.08203125" customWidth="1"/>
    <col min="511" max="511" width="35.58203125" customWidth="1"/>
    <col min="513" max="513" width="8.5" customWidth="1"/>
    <col min="514" max="533" width="4.08203125" customWidth="1"/>
    <col min="534" max="546" width="0" hidden="1" customWidth="1"/>
    <col min="547" max="548" width="7.58203125" customWidth="1"/>
    <col min="549" max="552" width="6.75" customWidth="1"/>
    <col min="553" max="731" width="8" customWidth="1"/>
    <col min="766" max="766" width="4.08203125" customWidth="1"/>
    <col min="767" max="767" width="35.58203125" customWidth="1"/>
    <col min="769" max="769" width="8.5" customWidth="1"/>
    <col min="770" max="789" width="4.08203125" customWidth="1"/>
    <col min="790" max="802" width="0" hidden="1" customWidth="1"/>
    <col min="803" max="804" width="7.58203125" customWidth="1"/>
    <col min="805" max="808" width="6.75" customWidth="1"/>
    <col min="809" max="987" width="8" customWidth="1"/>
    <col min="1022" max="1022" width="4.08203125" customWidth="1"/>
    <col min="1023" max="1023" width="35.58203125" customWidth="1"/>
    <col min="1025" max="1025" width="8.5" customWidth="1"/>
    <col min="1026" max="1045" width="4.08203125" customWidth="1"/>
    <col min="1046" max="1058" width="0" hidden="1" customWidth="1"/>
    <col min="1059" max="1060" width="7.58203125" customWidth="1"/>
    <col min="1061" max="1064" width="6.75" customWidth="1"/>
    <col min="1065" max="1243" width="8" customWidth="1"/>
    <col min="1278" max="1278" width="4.08203125" customWidth="1"/>
    <col min="1279" max="1279" width="35.58203125" customWidth="1"/>
    <col min="1281" max="1281" width="8.5" customWidth="1"/>
    <col min="1282" max="1301" width="4.08203125" customWidth="1"/>
    <col min="1302" max="1314" width="0" hidden="1" customWidth="1"/>
    <col min="1315" max="1316" width="7.58203125" customWidth="1"/>
    <col min="1317" max="1320" width="6.75" customWidth="1"/>
    <col min="1321" max="1499" width="8" customWidth="1"/>
    <col min="1534" max="1534" width="4.08203125" customWidth="1"/>
    <col min="1535" max="1535" width="35.58203125" customWidth="1"/>
    <col min="1537" max="1537" width="8.5" customWidth="1"/>
    <col min="1538" max="1557" width="4.08203125" customWidth="1"/>
    <col min="1558" max="1570" width="0" hidden="1" customWidth="1"/>
    <col min="1571" max="1572" width="7.58203125" customWidth="1"/>
    <col min="1573" max="1576" width="6.75" customWidth="1"/>
    <col min="1577" max="1755" width="8" customWidth="1"/>
    <col min="1790" max="1790" width="4.08203125" customWidth="1"/>
    <col min="1791" max="1791" width="35.58203125" customWidth="1"/>
    <col min="1793" max="1793" width="8.5" customWidth="1"/>
    <col min="1794" max="1813" width="4.08203125" customWidth="1"/>
    <col min="1814" max="1826" width="0" hidden="1" customWidth="1"/>
    <col min="1827" max="1828" width="7.58203125" customWidth="1"/>
    <col min="1829" max="1832" width="6.75" customWidth="1"/>
    <col min="1833" max="2011" width="8" customWidth="1"/>
    <col min="2046" max="2046" width="4.08203125" customWidth="1"/>
    <col min="2047" max="2047" width="35.58203125" customWidth="1"/>
    <col min="2049" max="2049" width="8.5" customWidth="1"/>
    <col min="2050" max="2069" width="4.08203125" customWidth="1"/>
    <col min="2070" max="2082" width="0" hidden="1" customWidth="1"/>
    <col min="2083" max="2084" width="7.58203125" customWidth="1"/>
    <col min="2085" max="2088" width="6.75" customWidth="1"/>
    <col min="2089" max="2267" width="8" customWidth="1"/>
    <col min="2302" max="2302" width="4.08203125" customWidth="1"/>
    <col min="2303" max="2303" width="35.58203125" customWidth="1"/>
    <col min="2305" max="2305" width="8.5" customWidth="1"/>
    <col min="2306" max="2325" width="4.08203125" customWidth="1"/>
    <col min="2326" max="2338" width="0" hidden="1" customWidth="1"/>
    <col min="2339" max="2340" width="7.58203125" customWidth="1"/>
    <col min="2341" max="2344" width="6.75" customWidth="1"/>
    <col min="2345" max="2523" width="8" customWidth="1"/>
    <col min="2558" max="2558" width="4.08203125" customWidth="1"/>
    <col min="2559" max="2559" width="35.58203125" customWidth="1"/>
    <col min="2561" max="2561" width="8.5" customWidth="1"/>
    <col min="2562" max="2581" width="4.08203125" customWidth="1"/>
    <col min="2582" max="2594" width="0" hidden="1" customWidth="1"/>
    <col min="2595" max="2596" width="7.58203125" customWidth="1"/>
    <col min="2597" max="2600" width="6.75" customWidth="1"/>
    <col min="2601" max="2779" width="8" customWidth="1"/>
    <col min="2814" max="2814" width="4.08203125" customWidth="1"/>
    <col min="2815" max="2815" width="35.58203125" customWidth="1"/>
    <col min="2817" max="2817" width="8.5" customWidth="1"/>
    <col min="2818" max="2837" width="4.08203125" customWidth="1"/>
    <col min="2838" max="2850" width="0" hidden="1" customWidth="1"/>
    <col min="2851" max="2852" width="7.58203125" customWidth="1"/>
    <col min="2853" max="2856" width="6.75" customWidth="1"/>
    <col min="2857" max="3035" width="8" customWidth="1"/>
    <col min="3070" max="3070" width="4.08203125" customWidth="1"/>
    <col min="3071" max="3071" width="35.58203125" customWidth="1"/>
    <col min="3073" max="3073" width="8.5" customWidth="1"/>
    <col min="3074" max="3093" width="4.08203125" customWidth="1"/>
    <col min="3094" max="3106" width="0" hidden="1" customWidth="1"/>
    <col min="3107" max="3108" width="7.58203125" customWidth="1"/>
    <col min="3109" max="3112" width="6.75" customWidth="1"/>
    <col min="3113" max="3291" width="8" customWidth="1"/>
    <col min="3326" max="3326" width="4.08203125" customWidth="1"/>
    <col min="3327" max="3327" width="35.58203125" customWidth="1"/>
    <col min="3329" max="3329" width="8.5" customWidth="1"/>
    <col min="3330" max="3349" width="4.08203125" customWidth="1"/>
    <col min="3350" max="3362" width="0" hidden="1" customWidth="1"/>
    <col min="3363" max="3364" width="7.58203125" customWidth="1"/>
    <col min="3365" max="3368" width="6.75" customWidth="1"/>
    <col min="3369" max="3547" width="8" customWidth="1"/>
    <col min="3582" max="3582" width="4.08203125" customWidth="1"/>
    <col min="3583" max="3583" width="35.58203125" customWidth="1"/>
    <col min="3585" max="3585" width="8.5" customWidth="1"/>
    <col min="3586" max="3605" width="4.08203125" customWidth="1"/>
    <col min="3606" max="3618" width="0" hidden="1" customWidth="1"/>
    <col min="3619" max="3620" width="7.58203125" customWidth="1"/>
    <col min="3621" max="3624" width="6.75" customWidth="1"/>
    <col min="3625" max="3803" width="8" customWidth="1"/>
    <col min="3838" max="3838" width="4.08203125" customWidth="1"/>
    <col min="3839" max="3839" width="35.58203125" customWidth="1"/>
    <col min="3841" max="3841" width="8.5" customWidth="1"/>
    <col min="3842" max="3861" width="4.08203125" customWidth="1"/>
    <col min="3862" max="3874" width="0" hidden="1" customWidth="1"/>
    <col min="3875" max="3876" width="7.58203125" customWidth="1"/>
    <col min="3877" max="3880" width="6.75" customWidth="1"/>
    <col min="3881" max="4059" width="8" customWidth="1"/>
    <col min="4094" max="4094" width="4.08203125" customWidth="1"/>
    <col min="4095" max="4095" width="35.58203125" customWidth="1"/>
    <col min="4097" max="4097" width="8.5" customWidth="1"/>
    <col min="4098" max="4117" width="4.08203125" customWidth="1"/>
    <col min="4118" max="4130" width="0" hidden="1" customWidth="1"/>
    <col min="4131" max="4132" width="7.58203125" customWidth="1"/>
    <col min="4133" max="4136" width="6.75" customWidth="1"/>
    <col min="4137" max="4315" width="8" customWidth="1"/>
    <col min="4350" max="4350" width="4.08203125" customWidth="1"/>
    <col min="4351" max="4351" width="35.58203125" customWidth="1"/>
    <col min="4353" max="4353" width="8.5" customWidth="1"/>
    <col min="4354" max="4373" width="4.08203125" customWidth="1"/>
    <col min="4374" max="4386" width="0" hidden="1" customWidth="1"/>
    <col min="4387" max="4388" width="7.58203125" customWidth="1"/>
    <col min="4389" max="4392" width="6.75" customWidth="1"/>
    <col min="4393" max="4571" width="8" customWidth="1"/>
    <col min="4606" max="4606" width="4.08203125" customWidth="1"/>
    <col min="4607" max="4607" width="35.58203125" customWidth="1"/>
    <col min="4609" max="4609" width="8.5" customWidth="1"/>
    <col min="4610" max="4629" width="4.08203125" customWidth="1"/>
    <col min="4630" max="4642" width="0" hidden="1" customWidth="1"/>
    <col min="4643" max="4644" width="7.58203125" customWidth="1"/>
    <col min="4645" max="4648" width="6.75" customWidth="1"/>
    <col min="4649" max="4827" width="8" customWidth="1"/>
    <col min="4862" max="4862" width="4.08203125" customWidth="1"/>
    <col min="4863" max="4863" width="35.58203125" customWidth="1"/>
    <col min="4865" max="4865" width="8.5" customWidth="1"/>
    <col min="4866" max="4885" width="4.08203125" customWidth="1"/>
    <col min="4886" max="4898" width="0" hidden="1" customWidth="1"/>
    <col min="4899" max="4900" width="7.58203125" customWidth="1"/>
    <col min="4901" max="4904" width="6.75" customWidth="1"/>
    <col min="4905" max="5083" width="8" customWidth="1"/>
    <col min="5118" max="5118" width="4.08203125" customWidth="1"/>
    <col min="5119" max="5119" width="35.58203125" customWidth="1"/>
    <col min="5121" max="5121" width="8.5" customWidth="1"/>
    <col min="5122" max="5141" width="4.08203125" customWidth="1"/>
    <col min="5142" max="5154" width="0" hidden="1" customWidth="1"/>
    <col min="5155" max="5156" width="7.58203125" customWidth="1"/>
    <col min="5157" max="5160" width="6.75" customWidth="1"/>
    <col min="5161" max="5339" width="8" customWidth="1"/>
    <col min="5374" max="5374" width="4.08203125" customWidth="1"/>
    <col min="5375" max="5375" width="35.58203125" customWidth="1"/>
    <col min="5377" max="5377" width="8.5" customWidth="1"/>
    <col min="5378" max="5397" width="4.08203125" customWidth="1"/>
    <col min="5398" max="5410" width="0" hidden="1" customWidth="1"/>
    <col min="5411" max="5412" width="7.58203125" customWidth="1"/>
    <col min="5413" max="5416" width="6.75" customWidth="1"/>
    <col min="5417" max="5595" width="8" customWidth="1"/>
    <col min="5630" max="5630" width="4.08203125" customWidth="1"/>
    <col min="5631" max="5631" width="35.58203125" customWidth="1"/>
    <col min="5633" max="5633" width="8.5" customWidth="1"/>
    <col min="5634" max="5653" width="4.08203125" customWidth="1"/>
    <col min="5654" max="5666" width="0" hidden="1" customWidth="1"/>
    <col min="5667" max="5668" width="7.58203125" customWidth="1"/>
    <col min="5669" max="5672" width="6.75" customWidth="1"/>
    <col min="5673" max="5851" width="8" customWidth="1"/>
    <col min="5886" max="5886" width="4.08203125" customWidth="1"/>
    <col min="5887" max="5887" width="35.58203125" customWidth="1"/>
    <col min="5889" max="5889" width="8.5" customWidth="1"/>
    <col min="5890" max="5909" width="4.08203125" customWidth="1"/>
    <col min="5910" max="5922" width="0" hidden="1" customWidth="1"/>
    <col min="5923" max="5924" width="7.58203125" customWidth="1"/>
    <col min="5925" max="5928" width="6.75" customWidth="1"/>
    <col min="5929" max="6107" width="8" customWidth="1"/>
    <col min="6142" max="6142" width="4.08203125" customWidth="1"/>
    <col min="6143" max="6143" width="35.58203125" customWidth="1"/>
    <col min="6145" max="6145" width="8.5" customWidth="1"/>
    <col min="6146" max="6165" width="4.08203125" customWidth="1"/>
    <col min="6166" max="6178" width="0" hidden="1" customWidth="1"/>
    <col min="6179" max="6180" width="7.58203125" customWidth="1"/>
    <col min="6181" max="6184" width="6.75" customWidth="1"/>
    <col min="6185" max="6363" width="8" customWidth="1"/>
    <col min="6398" max="6398" width="4.08203125" customWidth="1"/>
    <col min="6399" max="6399" width="35.58203125" customWidth="1"/>
    <col min="6401" max="6401" width="8.5" customWidth="1"/>
    <col min="6402" max="6421" width="4.08203125" customWidth="1"/>
    <col min="6422" max="6434" width="0" hidden="1" customWidth="1"/>
    <col min="6435" max="6436" width="7.58203125" customWidth="1"/>
    <col min="6437" max="6440" width="6.75" customWidth="1"/>
    <col min="6441" max="6619" width="8" customWidth="1"/>
    <col min="6654" max="6654" width="4.08203125" customWidth="1"/>
    <col min="6655" max="6655" width="35.58203125" customWidth="1"/>
    <col min="6657" max="6657" width="8.5" customWidth="1"/>
    <col min="6658" max="6677" width="4.08203125" customWidth="1"/>
    <col min="6678" max="6690" width="0" hidden="1" customWidth="1"/>
    <col min="6691" max="6692" width="7.58203125" customWidth="1"/>
    <col min="6693" max="6696" width="6.75" customWidth="1"/>
    <col min="6697" max="6875" width="8" customWidth="1"/>
    <col min="6910" max="6910" width="4.08203125" customWidth="1"/>
    <col min="6911" max="6911" width="35.58203125" customWidth="1"/>
    <col min="6913" max="6913" width="8.5" customWidth="1"/>
    <col min="6914" max="6933" width="4.08203125" customWidth="1"/>
    <col min="6934" max="6946" width="0" hidden="1" customWidth="1"/>
    <col min="6947" max="6948" width="7.58203125" customWidth="1"/>
    <col min="6949" max="6952" width="6.75" customWidth="1"/>
    <col min="6953" max="7131" width="8" customWidth="1"/>
    <col min="7166" max="7166" width="4.08203125" customWidth="1"/>
    <col min="7167" max="7167" width="35.58203125" customWidth="1"/>
    <col min="7169" max="7169" width="8.5" customWidth="1"/>
    <col min="7170" max="7189" width="4.08203125" customWidth="1"/>
    <col min="7190" max="7202" width="0" hidden="1" customWidth="1"/>
    <col min="7203" max="7204" width="7.58203125" customWidth="1"/>
    <col min="7205" max="7208" width="6.75" customWidth="1"/>
    <col min="7209" max="7387" width="8" customWidth="1"/>
    <col min="7422" max="7422" width="4.08203125" customWidth="1"/>
    <col min="7423" max="7423" width="35.58203125" customWidth="1"/>
    <col min="7425" max="7425" width="8.5" customWidth="1"/>
    <col min="7426" max="7445" width="4.08203125" customWidth="1"/>
    <col min="7446" max="7458" width="0" hidden="1" customWidth="1"/>
    <col min="7459" max="7460" width="7.58203125" customWidth="1"/>
    <col min="7461" max="7464" width="6.75" customWidth="1"/>
    <col min="7465" max="7643" width="8" customWidth="1"/>
    <col min="7678" max="7678" width="4.08203125" customWidth="1"/>
    <col min="7679" max="7679" width="35.58203125" customWidth="1"/>
    <col min="7681" max="7681" width="8.5" customWidth="1"/>
    <col min="7682" max="7701" width="4.08203125" customWidth="1"/>
    <col min="7702" max="7714" width="0" hidden="1" customWidth="1"/>
    <col min="7715" max="7716" width="7.58203125" customWidth="1"/>
    <col min="7717" max="7720" width="6.75" customWidth="1"/>
    <col min="7721" max="7899" width="8" customWidth="1"/>
    <col min="7934" max="7934" width="4.08203125" customWidth="1"/>
    <col min="7935" max="7935" width="35.58203125" customWidth="1"/>
    <col min="7937" max="7937" width="8.5" customWidth="1"/>
    <col min="7938" max="7957" width="4.08203125" customWidth="1"/>
    <col min="7958" max="7970" width="0" hidden="1" customWidth="1"/>
    <col min="7971" max="7972" width="7.58203125" customWidth="1"/>
    <col min="7973" max="7976" width="6.75" customWidth="1"/>
    <col min="7977" max="8155" width="8" customWidth="1"/>
    <col min="8190" max="8190" width="4.08203125" customWidth="1"/>
    <col min="8191" max="8191" width="35.58203125" customWidth="1"/>
    <col min="8193" max="8193" width="8.5" customWidth="1"/>
    <col min="8194" max="8213" width="4.08203125" customWidth="1"/>
    <col min="8214" max="8226" width="0" hidden="1" customWidth="1"/>
    <col min="8227" max="8228" width="7.58203125" customWidth="1"/>
    <col min="8229" max="8232" width="6.75" customWidth="1"/>
    <col min="8233" max="8411" width="8" customWidth="1"/>
    <col min="8446" max="8446" width="4.08203125" customWidth="1"/>
    <col min="8447" max="8447" width="35.58203125" customWidth="1"/>
    <col min="8449" max="8449" width="8.5" customWidth="1"/>
    <col min="8450" max="8469" width="4.08203125" customWidth="1"/>
    <col min="8470" max="8482" width="0" hidden="1" customWidth="1"/>
    <col min="8483" max="8484" width="7.58203125" customWidth="1"/>
    <col min="8485" max="8488" width="6.75" customWidth="1"/>
    <col min="8489" max="8667" width="8" customWidth="1"/>
    <col min="8702" max="8702" width="4.08203125" customWidth="1"/>
    <col min="8703" max="8703" width="35.58203125" customWidth="1"/>
    <col min="8705" max="8705" width="8.5" customWidth="1"/>
    <col min="8706" max="8725" width="4.08203125" customWidth="1"/>
    <col min="8726" max="8738" width="0" hidden="1" customWidth="1"/>
    <col min="8739" max="8740" width="7.58203125" customWidth="1"/>
    <col min="8741" max="8744" width="6.75" customWidth="1"/>
    <col min="8745" max="8923" width="8" customWidth="1"/>
    <col min="8958" max="8958" width="4.08203125" customWidth="1"/>
    <col min="8959" max="8959" width="35.58203125" customWidth="1"/>
    <col min="8961" max="8961" width="8.5" customWidth="1"/>
    <col min="8962" max="8981" width="4.08203125" customWidth="1"/>
    <col min="8982" max="8994" width="0" hidden="1" customWidth="1"/>
    <col min="8995" max="8996" width="7.58203125" customWidth="1"/>
    <col min="8997" max="9000" width="6.75" customWidth="1"/>
    <col min="9001" max="9179" width="8" customWidth="1"/>
    <col min="9214" max="9214" width="4.08203125" customWidth="1"/>
    <col min="9215" max="9215" width="35.58203125" customWidth="1"/>
    <col min="9217" max="9217" width="8.5" customWidth="1"/>
    <col min="9218" max="9237" width="4.08203125" customWidth="1"/>
    <col min="9238" max="9250" width="0" hidden="1" customWidth="1"/>
    <col min="9251" max="9252" width="7.58203125" customWidth="1"/>
    <col min="9253" max="9256" width="6.75" customWidth="1"/>
    <col min="9257" max="9435" width="8" customWidth="1"/>
    <col min="9470" max="9470" width="4.08203125" customWidth="1"/>
    <col min="9471" max="9471" width="35.58203125" customWidth="1"/>
    <col min="9473" max="9473" width="8.5" customWidth="1"/>
    <col min="9474" max="9493" width="4.08203125" customWidth="1"/>
    <col min="9494" max="9506" width="0" hidden="1" customWidth="1"/>
    <col min="9507" max="9508" width="7.58203125" customWidth="1"/>
    <col min="9509" max="9512" width="6.75" customWidth="1"/>
    <col min="9513" max="9691" width="8" customWidth="1"/>
    <col min="9726" max="9726" width="4.08203125" customWidth="1"/>
    <col min="9727" max="9727" width="35.58203125" customWidth="1"/>
    <col min="9729" max="9729" width="8.5" customWidth="1"/>
    <col min="9730" max="9749" width="4.08203125" customWidth="1"/>
    <col min="9750" max="9762" width="0" hidden="1" customWidth="1"/>
    <col min="9763" max="9764" width="7.58203125" customWidth="1"/>
    <col min="9765" max="9768" width="6.75" customWidth="1"/>
    <col min="9769" max="9947" width="8" customWidth="1"/>
    <col min="9982" max="9982" width="4.08203125" customWidth="1"/>
    <col min="9983" max="9983" width="35.58203125" customWidth="1"/>
    <col min="9985" max="9985" width="8.5" customWidth="1"/>
    <col min="9986" max="10005" width="4.08203125" customWidth="1"/>
    <col min="10006" max="10018" width="0" hidden="1" customWidth="1"/>
    <col min="10019" max="10020" width="7.58203125" customWidth="1"/>
    <col min="10021" max="10024" width="6.75" customWidth="1"/>
    <col min="10025" max="10203" width="8" customWidth="1"/>
    <col min="10238" max="10238" width="4.08203125" customWidth="1"/>
    <col min="10239" max="10239" width="35.58203125" customWidth="1"/>
    <col min="10241" max="10241" width="8.5" customWidth="1"/>
    <col min="10242" max="10261" width="4.08203125" customWidth="1"/>
    <col min="10262" max="10274" width="0" hidden="1" customWidth="1"/>
    <col min="10275" max="10276" width="7.58203125" customWidth="1"/>
    <col min="10277" max="10280" width="6.75" customWidth="1"/>
    <col min="10281" max="10459" width="8" customWidth="1"/>
    <col min="10494" max="10494" width="4.08203125" customWidth="1"/>
    <col min="10495" max="10495" width="35.58203125" customWidth="1"/>
    <col min="10497" max="10497" width="8.5" customWidth="1"/>
    <col min="10498" max="10517" width="4.08203125" customWidth="1"/>
    <col min="10518" max="10530" width="0" hidden="1" customWidth="1"/>
    <col min="10531" max="10532" width="7.58203125" customWidth="1"/>
    <col min="10533" max="10536" width="6.75" customWidth="1"/>
    <col min="10537" max="10715" width="8" customWidth="1"/>
    <col min="10750" max="10750" width="4.08203125" customWidth="1"/>
    <col min="10751" max="10751" width="35.58203125" customWidth="1"/>
    <col min="10753" max="10753" width="8.5" customWidth="1"/>
    <col min="10754" max="10773" width="4.08203125" customWidth="1"/>
    <col min="10774" max="10786" width="0" hidden="1" customWidth="1"/>
    <col min="10787" max="10788" width="7.58203125" customWidth="1"/>
    <col min="10789" max="10792" width="6.75" customWidth="1"/>
    <col min="10793" max="10971" width="8" customWidth="1"/>
    <col min="11006" max="11006" width="4.08203125" customWidth="1"/>
    <col min="11007" max="11007" width="35.58203125" customWidth="1"/>
    <col min="11009" max="11009" width="8.5" customWidth="1"/>
    <col min="11010" max="11029" width="4.08203125" customWidth="1"/>
    <col min="11030" max="11042" width="0" hidden="1" customWidth="1"/>
    <col min="11043" max="11044" width="7.58203125" customWidth="1"/>
    <col min="11045" max="11048" width="6.75" customWidth="1"/>
    <col min="11049" max="11227" width="8" customWidth="1"/>
    <col min="11262" max="11262" width="4.08203125" customWidth="1"/>
    <col min="11263" max="11263" width="35.58203125" customWidth="1"/>
    <col min="11265" max="11265" width="8.5" customWidth="1"/>
    <col min="11266" max="11285" width="4.08203125" customWidth="1"/>
    <col min="11286" max="11298" width="0" hidden="1" customWidth="1"/>
    <col min="11299" max="11300" width="7.58203125" customWidth="1"/>
    <col min="11301" max="11304" width="6.75" customWidth="1"/>
    <col min="11305" max="11483" width="8" customWidth="1"/>
    <col min="11518" max="11518" width="4.08203125" customWidth="1"/>
    <col min="11519" max="11519" width="35.58203125" customWidth="1"/>
    <col min="11521" max="11521" width="8.5" customWidth="1"/>
    <col min="11522" max="11541" width="4.08203125" customWidth="1"/>
    <col min="11542" max="11554" width="0" hidden="1" customWidth="1"/>
    <col min="11555" max="11556" width="7.58203125" customWidth="1"/>
    <col min="11557" max="11560" width="6.75" customWidth="1"/>
    <col min="11561" max="11739" width="8" customWidth="1"/>
    <col min="11774" max="11774" width="4.08203125" customWidth="1"/>
    <col min="11775" max="11775" width="35.58203125" customWidth="1"/>
    <col min="11777" max="11777" width="8.5" customWidth="1"/>
    <col min="11778" max="11797" width="4.08203125" customWidth="1"/>
    <col min="11798" max="11810" width="0" hidden="1" customWidth="1"/>
    <col min="11811" max="11812" width="7.58203125" customWidth="1"/>
    <col min="11813" max="11816" width="6.75" customWidth="1"/>
    <col min="11817" max="11995" width="8" customWidth="1"/>
    <col min="12030" max="12030" width="4.08203125" customWidth="1"/>
    <col min="12031" max="12031" width="35.58203125" customWidth="1"/>
    <col min="12033" max="12033" width="8.5" customWidth="1"/>
    <col min="12034" max="12053" width="4.08203125" customWidth="1"/>
    <col min="12054" max="12066" width="0" hidden="1" customWidth="1"/>
    <col min="12067" max="12068" width="7.58203125" customWidth="1"/>
    <col min="12069" max="12072" width="6.75" customWidth="1"/>
    <col min="12073" max="12251" width="8" customWidth="1"/>
    <col min="12286" max="12286" width="4.08203125" customWidth="1"/>
    <col min="12287" max="12287" width="35.58203125" customWidth="1"/>
    <col min="12289" max="12289" width="8.5" customWidth="1"/>
    <col min="12290" max="12309" width="4.08203125" customWidth="1"/>
    <col min="12310" max="12322" width="0" hidden="1" customWidth="1"/>
    <col min="12323" max="12324" width="7.58203125" customWidth="1"/>
    <col min="12325" max="12328" width="6.75" customWidth="1"/>
    <col min="12329" max="12507" width="8" customWidth="1"/>
    <col min="12542" max="12542" width="4.08203125" customWidth="1"/>
    <col min="12543" max="12543" width="35.58203125" customWidth="1"/>
    <col min="12545" max="12545" width="8.5" customWidth="1"/>
    <col min="12546" max="12565" width="4.08203125" customWidth="1"/>
    <col min="12566" max="12578" width="0" hidden="1" customWidth="1"/>
    <col min="12579" max="12580" width="7.58203125" customWidth="1"/>
    <col min="12581" max="12584" width="6.75" customWidth="1"/>
    <col min="12585" max="12763" width="8" customWidth="1"/>
    <col min="12798" max="12798" width="4.08203125" customWidth="1"/>
    <col min="12799" max="12799" width="35.58203125" customWidth="1"/>
    <col min="12801" max="12801" width="8.5" customWidth="1"/>
    <col min="12802" max="12821" width="4.08203125" customWidth="1"/>
    <col min="12822" max="12834" width="0" hidden="1" customWidth="1"/>
    <col min="12835" max="12836" width="7.58203125" customWidth="1"/>
    <col min="12837" max="12840" width="6.75" customWidth="1"/>
    <col min="12841" max="13019" width="8" customWidth="1"/>
    <col min="13054" max="13054" width="4.08203125" customWidth="1"/>
    <col min="13055" max="13055" width="35.58203125" customWidth="1"/>
    <col min="13057" max="13057" width="8.5" customWidth="1"/>
    <col min="13058" max="13077" width="4.08203125" customWidth="1"/>
    <col min="13078" max="13090" width="0" hidden="1" customWidth="1"/>
    <col min="13091" max="13092" width="7.58203125" customWidth="1"/>
    <col min="13093" max="13096" width="6.75" customWidth="1"/>
    <col min="13097" max="13275" width="8" customWidth="1"/>
    <col min="13310" max="13310" width="4.08203125" customWidth="1"/>
    <col min="13311" max="13311" width="35.58203125" customWidth="1"/>
    <col min="13313" max="13313" width="8.5" customWidth="1"/>
    <col min="13314" max="13333" width="4.08203125" customWidth="1"/>
    <col min="13334" max="13346" width="0" hidden="1" customWidth="1"/>
    <col min="13347" max="13348" width="7.58203125" customWidth="1"/>
    <col min="13349" max="13352" width="6.75" customWidth="1"/>
    <col min="13353" max="13531" width="8" customWidth="1"/>
    <col min="13566" max="13566" width="4.08203125" customWidth="1"/>
    <col min="13567" max="13567" width="35.58203125" customWidth="1"/>
    <col min="13569" max="13569" width="8.5" customWidth="1"/>
    <col min="13570" max="13589" width="4.08203125" customWidth="1"/>
    <col min="13590" max="13602" width="0" hidden="1" customWidth="1"/>
    <col min="13603" max="13604" width="7.58203125" customWidth="1"/>
    <col min="13605" max="13608" width="6.75" customWidth="1"/>
    <col min="13609" max="13787" width="8" customWidth="1"/>
    <col min="13822" max="13822" width="4.08203125" customWidth="1"/>
    <col min="13823" max="13823" width="35.58203125" customWidth="1"/>
    <col min="13825" max="13825" width="8.5" customWidth="1"/>
    <col min="13826" max="13845" width="4.08203125" customWidth="1"/>
    <col min="13846" max="13858" width="0" hidden="1" customWidth="1"/>
    <col min="13859" max="13860" width="7.58203125" customWidth="1"/>
    <col min="13861" max="13864" width="6.75" customWidth="1"/>
    <col min="13865" max="14043" width="8" customWidth="1"/>
    <col min="14078" max="14078" width="4.08203125" customWidth="1"/>
    <col min="14079" max="14079" width="35.58203125" customWidth="1"/>
    <col min="14081" max="14081" width="8.5" customWidth="1"/>
    <col min="14082" max="14101" width="4.08203125" customWidth="1"/>
    <col min="14102" max="14114" width="0" hidden="1" customWidth="1"/>
    <col min="14115" max="14116" width="7.58203125" customWidth="1"/>
    <col min="14117" max="14120" width="6.75" customWidth="1"/>
    <col min="14121" max="14299" width="8" customWidth="1"/>
    <col min="14334" max="14334" width="4.08203125" customWidth="1"/>
    <col min="14335" max="14335" width="35.58203125" customWidth="1"/>
    <col min="14337" max="14337" width="8.5" customWidth="1"/>
    <col min="14338" max="14357" width="4.08203125" customWidth="1"/>
    <col min="14358" max="14370" width="0" hidden="1" customWidth="1"/>
    <col min="14371" max="14372" width="7.58203125" customWidth="1"/>
    <col min="14373" max="14376" width="6.75" customWidth="1"/>
    <col min="14377" max="14555" width="8" customWidth="1"/>
    <col min="14590" max="14590" width="4.08203125" customWidth="1"/>
    <col min="14591" max="14591" width="35.58203125" customWidth="1"/>
    <col min="14593" max="14593" width="8.5" customWidth="1"/>
    <col min="14594" max="14613" width="4.08203125" customWidth="1"/>
    <col min="14614" max="14626" width="0" hidden="1" customWidth="1"/>
    <col min="14627" max="14628" width="7.58203125" customWidth="1"/>
    <col min="14629" max="14632" width="6.75" customWidth="1"/>
    <col min="14633" max="14811" width="8" customWidth="1"/>
    <col min="14846" max="14846" width="4.08203125" customWidth="1"/>
    <col min="14847" max="14847" width="35.58203125" customWidth="1"/>
    <col min="14849" max="14849" width="8.5" customWidth="1"/>
    <col min="14850" max="14869" width="4.08203125" customWidth="1"/>
    <col min="14870" max="14882" width="0" hidden="1" customWidth="1"/>
    <col min="14883" max="14884" width="7.58203125" customWidth="1"/>
    <col min="14885" max="14888" width="6.75" customWidth="1"/>
    <col min="14889" max="15067" width="8" customWidth="1"/>
    <col min="15102" max="15102" width="4.08203125" customWidth="1"/>
    <col min="15103" max="15103" width="35.58203125" customWidth="1"/>
    <col min="15105" max="15105" width="8.5" customWidth="1"/>
    <col min="15106" max="15125" width="4.08203125" customWidth="1"/>
    <col min="15126" max="15138" width="0" hidden="1" customWidth="1"/>
    <col min="15139" max="15140" width="7.58203125" customWidth="1"/>
    <col min="15141" max="15144" width="6.75" customWidth="1"/>
    <col min="15145" max="15323" width="8" customWidth="1"/>
    <col min="15358" max="15358" width="4.08203125" customWidth="1"/>
    <col min="15359" max="15359" width="35.58203125" customWidth="1"/>
    <col min="15361" max="15361" width="8.5" customWidth="1"/>
    <col min="15362" max="15381" width="4.08203125" customWidth="1"/>
    <col min="15382" max="15394" width="0" hidden="1" customWidth="1"/>
    <col min="15395" max="15396" width="7.58203125" customWidth="1"/>
    <col min="15397" max="15400" width="6.75" customWidth="1"/>
    <col min="15401" max="15579" width="8" customWidth="1"/>
    <col min="15614" max="15614" width="4.08203125" customWidth="1"/>
    <col min="15615" max="15615" width="35.58203125" customWidth="1"/>
    <col min="15617" max="15617" width="8.5" customWidth="1"/>
    <col min="15618" max="15637" width="4.08203125" customWidth="1"/>
    <col min="15638" max="15650" width="0" hidden="1" customWidth="1"/>
    <col min="15651" max="15652" width="7.58203125" customWidth="1"/>
    <col min="15653" max="15656" width="6.75" customWidth="1"/>
    <col min="15657" max="15835" width="8" customWidth="1"/>
    <col min="15870" max="15870" width="4.08203125" customWidth="1"/>
    <col min="15871" max="15871" width="35.58203125" customWidth="1"/>
    <col min="15873" max="15873" width="8.5" customWidth="1"/>
    <col min="15874" max="15893" width="4.08203125" customWidth="1"/>
    <col min="15894" max="15906" width="0" hidden="1" customWidth="1"/>
    <col min="15907" max="15908" width="7.58203125" customWidth="1"/>
    <col min="15909" max="15912" width="6.75" customWidth="1"/>
    <col min="15913" max="16091" width="8" customWidth="1"/>
    <col min="16126" max="16126" width="4.08203125" customWidth="1"/>
    <col min="16127" max="16127" width="35.58203125" customWidth="1"/>
    <col min="16129" max="16129" width="8.5" customWidth="1"/>
    <col min="16130" max="16149" width="4.08203125" customWidth="1"/>
    <col min="16150" max="16162" width="0" hidden="1" customWidth="1"/>
    <col min="16163" max="16164" width="7.58203125" customWidth="1"/>
    <col min="16165" max="16168" width="6.75" customWidth="1"/>
    <col min="16169" max="16347" width="8" customWidth="1"/>
  </cols>
  <sheetData>
    <row r="1" spans="1:187" ht="45" customHeight="1" thickBot="1">
      <c r="A1" s="133"/>
      <c r="B1" s="271" t="s">
        <v>277</v>
      </c>
      <c r="C1" s="134"/>
      <c r="U1" s="133"/>
      <c r="V1" s="186"/>
      <c r="X1" s="133"/>
      <c r="Y1" s="186"/>
      <c r="Z1" s="18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457" t="s">
        <v>176</v>
      </c>
      <c r="AO1" s="259" t="e">
        <f>SUM(AO3:AO11)</f>
        <v>#DIV/0!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</row>
    <row r="2" spans="1:187" ht="28" customHeight="1" thickBot="1">
      <c r="A2" s="136"/>
      <c r="B2" s="335" t="s">
        <v>158</v>
      </c>
      <c r="C2" s="379" t="s">
        <v>159</v>
      </c>
      <c r="D2" s="380" t="s">
        <v>65</v>
      </c>
      <c r="E2" s="137">
        <v>1</v>
      </c>
      <c r="F2" s="137">
        <v>2</v>
      </c>
      <c r="G2" s="137">
        <v>3</v>
      </c>
      <c r="H2" s="137">
        <v>4</v>
      </c>
      <c r="I2" s="137">
        <v>5</v>
      </c>
      <c r="J2" s="137">
        <v>6</v>
      </c>
      <c r="K2" s="137">
        <v>7</v>
      </c>
      <c r="L2" s="137">
        <v>8</v>
      </c>
      <c r="M2" s="137">
        <v>9</v>
      </c>
      <c r="N2" s="137">
        <v>10</v>
      </c>
      <c r="O2" s="137">
        <v>1</v>
      </c>
      <c r="P2" s="137">
        <v>2</v>
      </c>
      <c r="Q2" s="137">
        <v>3</v>
      </c>
      <c r="R2" s="137">
        <v>4</v>
      </c>
      <c r="S2" s="137">
        <v>5</v>
      </c>
      <c r="T2" s="137">
        <v>6</v>
      </c>
      <c r="U2" s="137">
        <v>7</v>
      </c>
      <c r="V2" s="137">
        <v>8</v>
      </c>
      <c r="W2" s="137">
        <v>19</v>
      </c>
      <c r="X2" s="137">
        <v>20</v>
      </c>
      <c r="Y2" s="137"/>
      <c r="Z2" s="137"/>
      <c r="AA2" s="137"/>
      <c r="AB2" s="137"/>
      <c r="AC2" s="137"/>
      <c r="AD2" s="137"/>
      <c r="AE2" s="137"/>
      <c r="AF2" s="137"/>
      <c r="AG2" s="138"/>
      <c r="AH2" s="220" t="s">
        <v>160</v>
      </c>
      <c r="AI2" s="221" t="s">
        <v>161</v>
      </c>
      <c r="AJ2" s="222" t="s">
        <v>162</v>
      </c>
      <c r="AK2" s="221" t="s">
        <v>163</v>
      </c>
      <c r="AL2" s="247" t="s">
        <v>177</v>
      </c>
      <c r="AM2" s="223" t="s">
        <v>178</v>
      </c>
      <c r="AN2" s="458"/>
      <c r="AO2" s="249" t="s">
        <v>177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</row>
    <row r="3" spans="1:187" s="14" customFormat="1" ht="23">
      <c r="A3" s="139">
        <v>1</v>
      </c>
      <c r="B3" s="406" t="s">
        <v>300</v>
      </c>
      <c r="C3" s="443" t="s">
        <v>301</v>
      </c>
      <c r="D3" s="434" t="s">
        <v>126</v>
      </c>
      <c r="E3" s="140"/>
      <c r="F3" s="449">
        <v>2</v>
      </c>
      <c r="G3" s="449">
        <v>3</v>
      </c>
      <c r="H3" s="266">
        <v>2</v>
      </c>
      <c r="I3" s="208"/>
      <c r="J3" s="208"/>
      <c r="K3" s="208"/>
      <c r="L3" s="208"/>
      <c r="M3" s="168"/>
      <c r="N3" s="208"/>
      <c r="O3" s="148"/>
      <c r="P3" s="168">
        <v>5</v>
      </c>
      <c r="Q3" s="447">
        <v>3</v>
      </c>
      <c r="R3" s="168">
        <v>4</v>
      </c>
      <c r="S3" s="168"/>
      <c r="T3" s="168"/>
      <c r="U3" s="149"/>
      <c r="V3" s="168"/>
      <c r="W3" s="208"/>
      <c r="X3" s="208"/>
      <c r="Y3" s="208"/>
      <c r="Z3" s="208"/>
      <c r="AA3" s="143"/>
      <c r="AB3" s="143"/>
      <c r="AC3" s="224"/>
      <c r="AD3" s="143"/>
      <c r="AE3" s="143"/>
      <c r="AF3" s="143"/>
      <c r="AG3" s="225"/>
      <c r="AH3" s="226">
        <v>4</v>
      </c>
      <c r="AI3" s="227">
        <v>2</v>
      </c>
      <c r="AJ3" s="228">
        <f t="shared" ref="AJ3:AJ34" si="0">SUM(E3:AG3)</f>
        <v>19</v>
      </c>
      <c r="AK3" s="229">
        <f>SUM(E3:E34)</f>
        <v>18</v>
      </c>
      <c r="AL3" s="248">
        <f>SUM((AH3+AI3)+((AH3*100)/(AH3+AI3)+((((AJ3-AK3)+((AH3+AI3)*5))*50)/((AH3+AI3)*5))))</f>
        <v>124.33333333333334</v>
      </c>
      <c r="AM3" s="145">
        <f t="shared" ref="AM3:AM21" si="1">SUM(AJ3-AK3)</f>
        <v>1</v>
      </c>
      <c r="AN3" s="390" t="s">
        <v>167</v>
      </c>
      <c r="AO3" s="250">
        <f>AL3</f>
        <v>124.33333333333334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</row>
    <row r="4" spans="1:187" s="133" customFormat="1" ht="23">
      <c r="A4" s="146">
        <v>2</v>
      </c>
      <c r="B4" s="442" t="s">
        <v>279</v>
      </c>
      <c r="C4" s="443" t="s">
        <v>303</v>
      </c>
      <c r="D4" s="432" t="s">
        <v>280</v>
      </c>
      <c r="E4" s="205">
        <v>1</v>
      </c>
      <c r="F4" s="148"/>
      <c r="G4" s="168">
        <v>0</v>
      </c>
      <c r="H4" s="450">
        <v>3</v>
      </c>
      <c r="I4" s="168"/>
      <c r="J4" s="168"/>
      <c r="K4" s="168"/>
      <c r="L4" s="168"/>
      <c r="M4" s="168"/>
      <c r="N4" s="206"/>
      <c r="O4" s="168">
        <v>4</v>
      </c>
      <c r="P4" s="148"/>
      <c r="Q4" s="168">
        <v>5</v>
      </c>
      <c r="R4" s="168">
        <v>5</v>
      </c>
      <c r="S4" s="275"/>
      <c r="T4" s="168"/>
      <c r="U4" s="168"/>
      <c r="V4" s="168"/>
      <c r="W4" s="169"/>
      <c r="X4" s="168"/>
      <c r="Y4" s="386"/>
      <c r="Z4" s="277"/>
      <c r="AA4" s="423"/>
      <c r="AB4" s="423"/>
      <c r="AC4" s="423"/>
      <c r="AD4" s="423"/>
      <c r="AE4" s="423"/>
      <c r="AF4" s="423"/>
      <c r="AG4" s="424"/>
      <c r="AH4" s="441">
        <v>3</v>
      </c>
      <c r="AI4" s="437">
        <v>3</v>
      </c>
      <c r="AJ4" s="419">
        <f t="shared" si="0"/>
        <v>18</v>
      </c>
      <c r="AK4" s="420">
        <f>SUM(F3:F34)</f>
        <v>17</v>
      </c>
      <c r="AL4" s="248">
        <f t="shared" ref="AL4:AL22" si="2">SUM((AH4+AI4)+((AH4*100)/(AH4+AI4)+((((AJ4-AK4)+((AH4+AI4)*5))*50)/((AH4+AI4)*5))))</f>
        <v>107.66666666666666</v>
      </c>
      <c r="AM4" s="157">
        <f t="shared" si="1"/>
        <v>1</v>
      </c>
      <c r="AN4" s="392" t="s">
        <v>171</v>
      </c>
      <c r="AO4" s="250">
        <f t="shared" ref="AO4:AO22" si="3">AL4</f>
        <v>107.66666666666666</v>
      </c>
    </row>
    <row r="5" spans="1:187" s="133" customFormat="1" ht="23">
      <c r="A5" s="146">
        <v>3</v>
      </c>
      <c r="B5" s="406" t="s">
        <v>302</v>
      </c>
      <c r="C5" s="377" t="s">
        <v>303</v>
      </c>
      <c r="D5" s="434" t="s">
        <v>128</v>
      </c>
      <c r="E5" s="147">
        <v>2</v>
      </c>
      <c r="F5" s="447">
        <v>2</v>
      </c>
      <c r="G5" s="148"/>
      <c r="H5" s="150">
        <v>5</v>
      </c>
      <c r="I5" s="149"/>
      <c r="J5" s="149"/>
      <c r="K5" s="159"/>
      <c r="L5" s="168"/>
      <c r="M5" s="168"/>
      <c r="N5" s="168"/>
      <c r="O5" s="149">
        <v>2</v>
      </c>
      <c r="P5" s="168">
        <v>4</v>
      </c>
      <c r="Q5" s="148"/>
      <c r="R5" s="168">
        <v>5</v>
      </c>
      <c r="S5" s="168"/>
      <c r="T5" s="149"/>
      <c r="U5" s="168"/>
      <c r="V5" s="168"/>
      <c r="W5" s="168"/>
      <c r="X5" s="168"/>
      <c r="Y5" s="168"/>
      <c r="Z5" s="168"/>
      <c r="AA5" s="153"/>
      <c r="AB5" s="153"/>
      <c r="AC5" s="164"/>
      <c r="AD5" s="153"/>
      <c r="AE5" s="153"/>
      <c r="AF5" s="153"/>
      <c r="AG5" s="231"/>
      <c r="AH5" s="232">
        <v>3</v>
      </c>
      <c r="AI5" s="233">
        <v>3</v>
      </c>
      <c r="AJ5" s="234">
        <f t="shared" si="0"/>
        <v>20</v>
      </c>
      <c r="AK5" s="235">
        <f>SUM(G3:G34)</f>
        <v>14</v>
      </c>
      <c r="AL5" s="248">
        <f t="shared" si="2"/>
        <v>116</v>
      </c>
      <c r="AM5" s="157">
        <f t="shared" si="1"/>
        <v>6</v>
      </c>
      <c r="AN5" s="391" t="s">
        <v>165</v>
      </c>
      <c r="AO5" s="250">
        <f t="shared" si="3"/>
        <v>116</v>
      </c>
    </row>
    <row r="6" spans="1:187" s="163" customFormat="1" ht="23.5" thickBot="1">
      <c r="A6" s="146">
        <v>4</v>
      </c>
      <c r="B6" s="407" t="s">
        <v>304</v>
      </c>
      <c r="C6" s="376" t="s">
        <v>303</v>
      </c>
      <c r="D6" s="432" t="s">
        <v>280</v>
      </c>
      <c r="E6" s="451">
        <v>4</v>
      </c>
      <c r="F6" s="170">
        <v>2</v>
      </c>
      <c r="G6" s="170">
        <v>2</v>
      </c>
      <c r="H6" s="162"/>
      <c r="I6" s="149"/>
      <c r="J6" s="149"/>
      <c r="K6" s="149"/>
      <c r="L6" s="149"/>
      <c r="M6" s="168"/>
      <c r="N6" s="170"/>
      <c r="O6" s="168">
        <v>5</v>
      </c>
      <c r="P6" s="168">
        <v>2</v>
      </c>
      <c r="Q6" s="168">
        <v>1</v>
      </c>
      <c r="R6" s="148"/>
      <c r="S6" s="168"/>
      <c r="T6" s="168"/>
      <c r="U6" s="168"/>
      <c r="V6" s="168"/>
      <c r="W6" s="168"/>
      <c r="X6" s="168"/>
      <c r="Y6" s="169"/>
      <c r="Z6" s="168"/>
      <c r="AA6" s="153"/>
      <c r="AB6" s="153"/>
      <c r="AC6" s="164"/>
      <c r="AD6" s="153"/>
      <c r="AE6" s="153"/>
      <c r="AF6" s="153"/>
      <c r="AG6" s="231"/>
      <c r="AH6" s="232">
        <v>2</v>
      </c>
      <c r="AI6" s="233">
        <v>4</v>
      </c>
      <c r="AJ6" s="234">
        <f t="shared" si="0"/>
        <v>16</v>
      </c>
      <c r="AK6" s="235">
        <f>SUM(H3:H34)</f>
        <v>24</v>
      </c>
      <c r="AL6" s="248">
        <f t="shared" si="2"/>
        <v>76</v>
      </c>
      <c r="AM6" s="157">
        <f t="shared" si="1"/>
        <v>-8</v>
      </c>
      <c r="AN6" s="236" t="s">
        <v>164</v>
      </c>
      <c r="AO6" s="250">
        <f t="shared" si="3"/>
        <v>76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</row>
    <row r="7" spans="1:187" s="133" customFormat="1" ht="23">
      <c r="A7" s="146">
        <v>5</v>
      </c>
      <c r="B7" s="408"/>
      <c r="C7" s="376"/>
      <c r="D7" s="434"/>
      <c r="E7" s="161"/>
      <c r="F7" s="170"/>
      <c r="G7" s="170"/>
      <c r="H7" s="149"/>
      <c r="I7" s="148"/>
      <c r="J7" s="149"/>
      <c r="K7" s="149"/>
      <c r="L7" s="149"/>
      <c r="M7" s="168"/>
      <c r="N7" s="168"/>
      <c r="O7" s="168"/>
      <c r="P7" s="168"/>
      <c r="Q7" s="168"/>
      <c r="R7" s="168"/>
      <c r="S7" s="148"/>
      <c r="T7" s="168"/>
      <c r="U7" s="168"/>
      <c r="V7" s="168"/>
      <c r="W7" s="168"/>
      <c r="X7" s="168"/>
      <c r="Y7" s="168"/>
      <c r="Z7" s="168"/>
      <c r="AA7" s="153"/>
      <c r="AB7" s="153"/>
      <c r="AC7" s="164"/>
      <c r="AD7" s="153"/>
      <c r="AE7" s="153"/>
      <c r="AF7" s="153"/>
      <c r="AG7" s="231"/>
      <c r="AH7" s="232"/>
      <c r="AI7" s="233"/>
      <c r="AJ7" s="234">
        <f t="shared" si="0"/>
        <v>0</v>
      </c>
      <c r="AK7" s="235">
        <f>SUM(I3:I34)</f>
        <v>0</v>
      </c>
      <c r="AL7" s="248" t="e">
        <f t="shared" si="2"/>
        <v>#DIV/0!</v>
      </c>
      <c r="AM7" s="157">
        <f t="shared" si="1"/>
        <v>0</v>
      </c>
      <c r="AN7" s="236"/>
      <c r="AO7" s="250" t="e">
        <f t="shared" si="3"/>
        <v>#DIV/0!</v>
      </c>
    </row>
    <row r="8" spans="1:187" s="133" customFormat="1" ht="23">
      <c r="A8" s="146">
        <v>6</v>
      </c>
      <c r="B8" s="406"/>
      <c r="C8" s="376"/>
      <c r="D8" s="434"/>
      <c r="E8" s="161"/>
      <c r="F8" s="170"/>
      <c r="G8" s="170"/>
      <c r="H8" s="149"/>
      <c r="I8" s="149"/>
      <c r="J8" s="148"/>
      <c r="K8" s="149"/>
      <c r="L8" s="149"/>
      <c r="M8" s="168"/>
      <c r="N8" s="168"/>
      <c r="O8" s="168"/>
      <c r="P8" s="168"/>
      <c r="Q8" s="168"/>
      <c r="R8" s="168"/>
      <c r="S8" s="275"/>
      <c r="T8" s="148"/>
      <c r="U8" s="168"/>
      <c r="V8" s="168"/>
      <c r="W8" s="168"/>
      <c r="X8" s="168"/>
      <c r="Y8" s="169"/>
      <c r="Z8" s="168"/>
      <c r="AA8" s="164"/>
      <c r="AB8" s="164"/>
      <c r="AC8" s="164"/>
      <c r="AD8" s="164"/>
      <c r="AE8" s="164"/>
      <c r="AF8" s="164"/>
      <c r="AG8" s="231"/>
      <c r="AH8" s="232"/>
      <c r="AI8" s="233"/>
      <c r="AJ8" s="234">
        <f t="shared" si="0"/>
        <v>0</v>
      </c>
      <c r="AK8" s="235">
        <f>SUM(J3:J34)</f>
        <v>0</v>
      </c>
      <c r="AL8" s="248" t="e">
        <f t="shared" si="2"/>
        <v>#DIV/0!</v>
      </c>
      <c r="AM8" s="157">
        <f t="shared" si="1"/>
        <v>0</v>
      </c>
      <c r="AN8" s="236"/>
      <c r="AO8" s="250" t="e">
        <f t="shared" si="3"/>
        <v>#DIV/0!</v>
      </c>
    </row>
    <row r="9" spans="1:187" s="163" customFormat="1" ht="23.5" thickBot="1">
      <c r="A9" s="146">
        <v>7</v>
      </c>
      <c r="B9" s="406"/>
      <c r="C9" s="376"/>
      <c r="D9" s="432"/>
      <c r="E9" s="147"/>
      <c r="F9" s="168"/>
      <c r="G9" s="168"/>
      <c r="H9" s="149"/>
      <c r="I9" s="165"/>
      <c r="J9" s="168"/>
      <c r="K9" s="148"/>
      <c r="L9" s="149"/>
      <c r="M9" s="168"/>
      <c r="N9" s="168"/>
      <c r="O9" s="168"/>
      <c r="P9" s="168"/>
      <c r="Q9" s="168"/>
      <c r="R9" s="168"/>
      <c r="S9" s="275"/>
      <c r="T9" s="168"/>
      <c r="U9" s="148"/>
      <c r="V9" s="168"/>
      <c r="W9" s="168"/>
      <c r="X9" s="168"/>
      <c r="Y9" s="168"/>
      <c r="Z9" s="168"/>
      <c r="AA9" s="153"/>
      <c r="AB9" s="153"/>
      <c r="AC9" s="153"/>
      <c r="AD9" s="153"/>
      <c r="AE9" s="153"/>
      <c r="AF9" s="153"/>
      <c r="AG9" s="237"/>
      <c r="AH9" s="232"/>
      <c r="AI9" s="233"/>
      <c r="AJ9" s="234">
        <f t="shared" si="0"/>
        <v>0</v>
      </c>
      <c r="AK9" s="235">
        <f>SUM(K3:K34)</f>
        <v>0</v>
      </c>
      <c r="AL9" s="248" t="e">
        <f t="shared" si="2"/>
        <v>#DIV/0!</v>
      </c>
      <c r="AM9" s="157">
        <f t="shared" si="1"/>
        <v>0</v>
      </c>
      <c r="AN9" s="236"/>
      <c r="AO9" s="250" t="e">
        <f t="shared" si="3"/>
        <v>#DIV/0!</v>
      </c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</row>
    <row r="10" spans="1:187" s="133" customFormat="1" ht="23">
      <c r="A10" s="146">
        <v>8</v>
      </c>
      <c r="B10" s="406"/>
      <c r="C10" s="376"/>
      <c r="D10" s="433"/>
      <c r="E10" s="147"/>
      <c r="F10" s="168"/>
      <c r="G10" s="168"/>
      <c r="H10" s="149"/>
      <c r="I10" s="149"/>
      <c r="J10" s="149"/>
      <c r="K10" s="168"/>
      <c r="L10" s="148"/>
      <c r="M10" s="168"/>
      <c r="N10" s="168"/>
      <c r="O10" s="168"/>
      <c r="P10" s="168"/>
      <c r="Q10" s="168"/>
      <c r="R10" s="169"/>
      <c r="S10" s="275"/>
      <c r="T10" s="168"/>
      <c r="U10" s="169"/>
      <c r="V10" s="148"/>
      <c r="W10" s="168"/>
      <c r="X10" s="168"/>
      <c r="Y10" s="168"/>
      <c r="Z10" s="168"/>
      <c r="AA10" s="153"/>
      <c r="AB10" s="153"/>
      <c r="AC10" s="153"/>
      <c r="AD10" s="153"/>
      <c r="AE10" s="153"/>
      <c r="AF10" s="153"/>
      <c r="AG10" s="237"/>
      <c r="AH10" s="232"/>
      <c r="AI10" s="233"/>
      <c r="AJ10" s="234">
        <f t="shared" si="0"/>
        <v>0</v>
      </c>
      <c r="AK10" s="235">
        <f>SUM(L3:L34)</f>
        <v>0</v>
      </c>
      <c r="AL10" s="248" t="e">
        <f t="shared" si="2"/>
        <v>#DIV/0!</v>
      </c>
      <c r="AM10" s="157">
        <f t="shared" si="1"/>
        <v>0</v>
      </c>
      <c r="AN10" s="236"/>
      <c r="AO10" s="250" t="e">
        <f t="shared" si="3"/>
        <v>#DIV/0!</v>
      </c>
    </row>
    <row r="11" spans="1:187" s="133" customFormat="1" ht="23">
      <c r="A11" s="146"/>
      <c r="B11" s="406"/>
      <c r="C11" s="376"/>
      <c r="D11" s="433"/>
      <c r="E11" s="205"/>
      <c r="F11" s="168"/>
      <c r="G11" s="168"/>
      <c r="H11" s="206"/>
      <c r="I11" s="168"/>
      <c r="J11" s="168"/>
      <c r="K11" s="168"/>
      <c r="L11" s="168"/>
      <c r="M11" s="148"/>
      <c r="N11" s="168"/>
      <c r="O11" s="168"/>
      <c r="P11" s="168"/>
      <c r="Q11" s="206"/>
      <c r="R11" s="168"/>
      <c r="S11" s="168"/>
      <c r="T11" s="168"/>
      <c r="U11" s="206"/>
      <c r="V11" s="168"/>
      <c r="W11" s="168"/>
      <c r="X11" s="168"/>
      <c r="Y11" s="168"/>
      <c r="Z11" s="168"/>
      <c r="AA11" s="166"/>
      <c r="AB11" s="166"/>
      <c r="AC11" s="166"/>
      <c r="AD11" s="166"/>
      <c r="AE11" s="166"/>
      <c r="AF11" s="166"/>
      <c r="AG11" s="238"/>
      <c r="AH11" s="232"/>
      <c r="AI11" s="233"/>
      <c r="AJ11" s="234">
        <f t="shared" si="0"/>
        <v>0</v>
      </c>
      <c r="AK11" s="235">
        <f>SUM(M3:M34)</f>
        <v>0</v>
      </c>
      <c r="AL11" s="248" t="e">
        <f t="shared" si="2"/>
        <v>#DIV/0!</v>
      </c>
      <c r="AM11" s="157">
        <f t="shared" si="1"/>
        <v>0</v>
      </c>
      <c r="AN11" s="239"/>
      <c r="AO11" s="250" t="e">
        <f t="shared" si="3"/>
        <v>#DIV/0!</v>
      </c>
    </row>
    <row r="12" spans="1:187" s="163" customFormat="1" ht="23.5" thickBot="1">
      <c r="A12" s="146"/>
      <c r="B12" s="448" t="s">
        <v>299</v>
      </c>
      <c r="C12" s="376"/>
      <c r="D12" s="433"/>
      <c r="E12" s="147"/>
      <c r="F12" s="168"/>
      <c r="G12" s="168"/>
      <c r="H12" s="149"/>
      <c r="I12" s="149"/>
      <c r="J12" s="149"/>
      <c r="K12" s="149"/>
      <c r="L12" s="149"/>
      <c r="M12" s="209"/>
      <c r="N12" s="148"/>
      <c r="O12" s="149"/>
      <c r="P12" s="168"/>
      <c r="Q12" s="149"/>
      <c r="R12" s="168"/>
      <c r="S12" s="168"/>
      <c r="T12" s="149"/>
      <c r="U12" s="149"/>
      <c r="V12" s="168"/>
      <c r="W12" s="168"/>
      <c r="X12" s="168"/>
      <c r="Y12" s="168"/>
      <c r="Z12" s="168"/>
      <c r="AA12" s="159"/>
      <c r="AB12" s="159"/>
      <c r="AC12" s="159"/>
      <c r="AD12" s="159"/>
      <c r="AE12" s="159"/>
      <c r="AF12" s="159"/>
      <c r="AG12" s="167"/>
      <c r="AH12" s="232"/>
      <c r="AI12" s="233"/>
      <c r="AJ12" s="234">
        <f t="shared" si="0"/>
        <v>0</v>
      </c>
      <c r="AK12" s="235">
        <f>SUM(N3:N34)</f>
        <v>0</v>
      </c>
      <c r="AL12" s="248" t="e">
        <f t="shared" si="2"/>
        <v>#DIV/0!</v>
      </c>
      <c r="AM12" s="157">
        <f t="shared" si="1"/>
        <v>0</v>
      </c>
      <c r="AN12" s="158"/>
      <c r="AO12" s="250" t="e">
        <f t="shared" si="3"/>
        <v>#DIV/0!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</row>
    <row r="13" spans="1:187" s="133" customFormat="1" ht="23.5">
      <c r="A13" s="139">
        <v>1</v>
      </c>
      <c r="B13" s="406" t="s">
        <v>300</v>
      </c>
      <c r="C13" s="443" t="s">
        <v>301</v>
      </c>
      <c r="D13" s="434" t="s">
        <v>126</v>
      </c>
      <c r="E13" s="148"/>
      <c r="F13" s="168">
        <v>5</v>
      </c>
      <c r="G13" s="447">
        <v>3</v>
      </c>
      <c r="H13" s="168">
        <v>4</v>
      </c>
      <c r="I13" s="168"/>
      <c r="J13" s="168"/>
      <c r="K13" s="149"/>
      <c r="L13" s="168"/>
      <c r="M13" s="210"/>
      <c r="N13" s="149"/>
      <c r="O13" s="148"/>
      <c r="P13" s="168"/>
      <c r="Q13" s="149"/>
      <c r="R13" s="168"/>
      <c r="S13" s="168"/>
      <c r="T13" s="168"/>
      <c r="U13" s="149"/>
      <c r="V13" s="168"/>
      <c r="W13" s="168"/>
      <c r="X13" s="160"/>
      <c r="Y13" s="160"/>
      <c r="Z13" s="160"/>
      <c r="AA13" s="159"/>
      <c r="AB13" s="159"/>
      <c r="AC13" s="159"/>
      <c r="AD13" s="159"/>
      <c r="AE13" s="159"/>
      <c r="AF13" s="159"/>
      <c r="AG13" s="167"/>
      <c r="AH13" s="232"/>
      <c r="AI13" s="233"/>
      <c r="AJ13" s="234">
        <f t="shared" si="0"/>
        <v>12</v>
      </c>
      <c r="AK13" s="235">
        <f>SUM(O3:O34)</f>
        <v>11</v>
      </c>
      <c r="AL13" s="248" t="e">
        <f t="shared" si="2"/>
        <v>#DIV/0!</v>
      </c>
      <c r="AM13" s="157">
        <f t="shared" si="1"/>
        <v>1</v>
      </c>
      <c r="AN13" s="158"/>
      <c r="AO13" s="250" t="e">
        <f t="shared" si="3"/>
        <v>#DIV/0!</v>
      </c>
    </row>
    <row r="14" spans="1:187" s="133" customFormat="1" ht="23.5">
      <c r="A14" s="146">
        <v>2</v>
      </c>
      <c r="B14" s="442" t="s">
        <v>279</v>
      </c>
      <c r="C14" s="443" t="s">
        <v>303</v>
      </c>
      <c r="D14" s="432" t="s">
        <v>280</v>
      </c>
      <c r="E14" s="168">
        <v>4</v>
      </c>
      <c r="F14" s="148"/>
      <c r="G14" s="168">
        <v>5</v>
      </c>
      <c r="H14" s="168">
        <v>5</v>
      </c>
      <c r="I14" s="275"/>
      <c r="J14" s="168"/>
      <c r="K14" s="168"/>
      <c r="L14" s="168"/>
      <c r="M14" s="168"/>
      <c r="N14" s="206"/>
      <c r="O14" s="169"/>
      <c r="P14" s="148"/>
      <c r="Q14" s="168"/>
      <c r="R14" s="168"/>
      <c r="S14" s="275"/>
      <c r="T14" s="169"/>
      <c r="U14" s="168"/>
      <c r="V14" s="168"/>
      <c r="W14" s="275"/>
      <c r="X14" s="160"/>
      <c r="Y14" s="160"/>
      <c r="Z14" s="160"/>
      <c r="AA14" s="275"/>
      <c r="AB14" s="160"/>
      <c r="AC14" s="160"/>
      <c r="AD14" s="160"/>
      <c r="AE14" s="160"/>
      <c r="AF14" s="160"/>
      <c r="AG14" s="418"/>
      <c r="AH14" s="441"/>
      <c r="AI14" s="437"/>
      <c r="AJ14" s="419">
        <f t="shared" si="0"/>
        <v>14</v>
      </c>
      <c r="AK14" s="420">
        <f>SUM(P3:P34)</f>
        <v>11</v>
      </c>
      <c r="AL14" s="421" t="e">
        <f t="shared" si="2"/>
        <v>#DIV/0!</v>
      </c>
      <c r="AM14" s="422">
        <f t="shared" si="1"/>
        <v>3</v>
      </c>
      <c r="AN14" s="158"/>
      <c r="AO14" s="250" t="e">
        <f t="shared" si="3"/>
        <v>#DIV/0!</v>
      </c>
    </row>
    <row r="15" spans="1:187" s="133" customFormat="1" ht="23.5">
      <c r="A15" s="146">
        <v>3</v>
      </c>
      <c r="B15" s="406" t="s">
        <v>302</v>
      </c>
      <c r="C15" s="377" t="s">
        <v>303</v>
      </c>
      <c r="D15" s="434" t="s">
        <v>128</v>
      </c>
      <c r="E15" s="149">
        <v>2</v>
      </c>
      <c r="F15" s="168">
        <v>4</v>
      </c>
      <c r="G15" s="148"/>
      <c r="H15" s="168">
        <v>5</v>
      </c>
      <c r="I15" s="168"/>
      <c r="J15" s="149"/>
      <c r="K15" s="168"/>
      <c r="L15" s="168"/>
      <c r="M15" s="168"/>
      <c r="N15" s="149"/>
      <c r="O15" s="149"/>
      <c r="P15" s="168"/>
      <c r="Q15" s="148"/>
      <c r="R15" s="168"/>
      <c r="S15" s="168"/>
      <c r="T15" s="149"/>
      <c r="U15" s="168"/>
      <c r="V15" s="168"/>
      <c r="W15" s="168"/>
      <c r="X15" s="151"/>
      <c r="Y15" s="151"/>
      <c r="Z15" s="151"/>
      <c r="AA15" s="245"/>
      <c r="AB15" s="152"/>
      <c r="AC15" s="152"/>
      <c r="AD15" s="152"/>
      <c r="AE15" s="152"/>
      <c r="AF15" s="152"/>
      <c r="AG15" s="214"/>
      <c r="AH15" s="438"/>
      <c r="AI15" s="439"/>
      <c r="AJ15" s="234">
        <f t="shared" si="0"/>
        <v>11</v>
      </c>
      <c r="AK15" s="235">
        <f>SUM(Q3:Q36)</f>
        <v>9</v>
      </c>
      <c r="AL15" s="248" t="e">
        <f t="shared" si="2"/>
        <v>#DIV/0!</v>
      </c>
      <c r="AM15" s="157">
        <f t="shared" si="1"/>
        <v>2</v>
      </c>
      <c r="AN15" s="158"/>
      <c r="AO15" s="250" t="e">
        <f t="shared" si="3"/>
        <v>#DIV/0!</v>
      </c>
    </row>
    <row r="16" spans="1:187" s="163" customFormat="1" ht="24" thickBot="1">
      <c r="A16" s="146">
        <v>4</v>
      </c>
      <c r="B16" s="407" t="s">
        <v>304</v>
      </c>
      <c r="C16" s="376" t="s">
        <v>303</v>
      </c>
      <c r="D16" s="432" t="s">
        <v>280</v>
      </c>
      <c r="E16" s="168">
        <v>5</v>
      </c>
      <c r="F16" s="168">
        <v>2</v>
      </c>
      <c r="G16" s="168">
        <v>1</v>
      </c>
      <c r="H16" s="148"/>
      <c r="I16" s="168"/>
      <c r="J16" s="168"/>
      <c r="K16" s="168"/>
      <c r="L16" s="168"/>
      <c r="M16" s="168"/>
      <c r="N16" s="168"/>
      <c r="O16" s="168"/>
      <c r="P16" s="168"/>
      <c r="Q16" s="168"/>
      <c r="R16" s="148"/>
      <c r="S16" s="168"/>
      <c r="T16" s="168"/>
      <c r="U16" s="168"/>
      <c r="V16" s="168"/>
      <c r="W16" s="168"/>
      <c r="X16" s="176"/>
      <c r="Y16" s="176"/>
      <c r="Z16" s="176"/>
      <c r="AA16" s="246"/>
      <c r="AB16" s="177"/>
      <c r="AC16" s="177"/>
      <c r="AD16" s="177"/>
      <c r="AE16" s="177"/>
      <c r="AF16" s="177"/>
      <c r="AG16" s="177"/>
      <c r="AH16" s="438"/>
      <c r="AI16" s="440"/>
      <c r="AJ16" s="228">
        <f t="shared" si="0"/>
        <v>8</v>
      </c>
      <c r="AK16" s="229">
        <f>SUM(R3:R34)</f>
        <v>14</v>
      </c>
      <c r="AL16" s="248" t="e">
        <f t="shared" si="2"/>
        <v>#DIV/0!</v>
      </c>
      <c r="AM16" s="145">
        <f t="shared" si="1"/>
        <v>-6</v>
      </c>
      <c r="AN16" s="178"/>
      <c r="AO16" s="250" t="e">
        <f t="shared" si="3"/>
        <v>#DIV/0!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</row>
    <row r="17" spans="1:187" s="133" customFormat="1" ht="23.5">
      <c r="A17" s="146">
        <v>5</v>
      </c>
      <c r="B17" s="408"/>
      <c r="C17" s="376"/>
      <c r="D17" s="434"/>
      <c r="E17" s="168"/>
      <c r="F17" s="168"/>
      <c r="G17" s="168"/>
      <c r="H17" s="168"/>
      <c r="I17" s="148"/>
      <c r="J17" s="168"/>
      <c r="K17" s="168"/>
      <c r="L17" s="168"/>
      <c r="M17" s="210"/>
      <c r="N17" s="275"/>
      <c r="O17" s="168"/>
      <c r="P17" s="168"/>
      <c r="Q17" s="168"/>
      <c r="R17" s="168"/>
      <c r="S17" s="148"/>
      <c r="T17" s="168"/>
      <c r="U17" s="168"/>
      <c r="V17" s="168"/>
      <c r="W17" s="168"/>
      <c r="X17" s="160"/>
      <c r="Y17" s="160"/>
      <c r="Z17" s="160"/>
      <c r="AA17" s="245"/>
      <c r="AB17" s="152"/>
      <c r="AC17" s="152"/>
      <c r="AD17" s="152"/>
      <c r="AE17" s="152"/>
      <c r="AF17" s="152"/>
      <c r="AG17" s="152"/>
      <c r="AH17" s="438"/>
      <c r="AI17" s="439"/>
      <c r="AJ17" s="234">
        <f t="shared" si="0"/>
        <v>0</v>
      </c>
      <c r="AK17" s="235">
        <f>SUM(S3:S34)</f>
        <v>0</v>
      </c>
      <c r="AL17" s="248" t="e">
        <f t="shared" si="2"/>
        <v>#DIV/0!</v>
      </c>
      <c r="AM17" s="157">
        <f t="shared" si="1"/>
        <v>0</v>
      </c>
      <c r="AN17" s="236"/>
      <c r="AO17" s="250" t="e">
        <f t="shared" si="3"/>
        <v>#DIV/0!</v>
      </c>
    </row>
    <row r="18" spans="1:187" s="133" customFormat="1" ht="23.5">
      <c r="A18" s="146">
        <v>6</v>
      </c>
      <c r="B18" s="406"/>
      <c r="C18" s="376"/>
      <c r="D18" s="434"/>
      <c r="E18" s="168"/>
      <c r="F18" s="168"/>
      <c r="G18" s="168"/>
      <c r="H18" s="168"/>
      <c r="I18" s="275"/>
      <c r="J18" s="148"/>
      <c r="K18" s="168"/>
      <c r="L18" s="168"/>
      <c r="M18" s="168"/>
      <c r="N18" s="168"/>
      <c r="O18" s="168"/>
      <c r="P18" s="168"/>
      <c r="Q18" s="168"/>
      <c r="R18" s="168"/>
      <c r="S18" s="275"/>
      <c r="T18" s="148"/>
      <c r="U18" s="168"/>
      <c r="V18" s="168"/>
      <c r="W18" s="275"/>
      <c r="X18" s="160"/>
      <c r="Y18" s="160"/>
      <c r="Z18" s="160"/>
      <c r="AA18" s="245"/>
      <c r="AB18" s="152"/>
      <c r="AC18" s="152"/>
      <c r="AD18" s="152"/>
      <c r="AE18" s="152"/>
      <c r="AF18" s="152"/>
      <c r="AG18" s="152"/>
      <c r="AH18" s="438"/>
      <c r="AI18" s="243"/>
      <c r="AJ18" s="241">
        <f t="shared" si="0"/>
        <v>0</v>
      </c>
      <c r="AK18" s="242">
        <f>SUM(T3:T34)</f>
        <v>0</v>
      </c>
      <c r="AL18" s="248" t="e">
        <f t="shared" si="2"/>
        <v>#DIV/0!</v>
      </c>
      <c r="AM18" s="157">
        <f t="shared" si="1"/>
        <v>0</v>
      </c>
      <c r="AN18" s="394"/>
      <c r="AO18" s="250" t="e">
        <f t="shared" si="3"/>
        <v>#DIV/0!</v>
      </c>
    </row>
    <row r="19" spans="1:187" s="163" customFormat="1" ht="24" thickBot="1">
      <c r="A19" s="146">
        <v>7</v>
      </c>
      <c r="B19" s="406"/>
      <c r="C19" s="376"/>
      <c r="D19" s="432"/>
      <c r="E19" s="168"/>
      <c r="F19" s="168"/>
      <c r="G19" s="168"/>
      <c r="H19" s="168"/>
      <c r="I19" s="275"/>
      <c r="J19" s="168"/>
      <c r="K19" s="148"/>
      <c r="L19" s="168"/>
      <c r="M19" s="168"/>
      <c r="N19" s="168"/>
      <c r="O19" s="168"/>
      <c r="P19" s="168"/>
      <c r="Q19" s="169"/>
      <c r="R19" s="168"/>
      <c r="S19" s="275"/>
      <c r="T19" s="168"/>
      <c r="U19" s="148"/>
      <c r="V19" s="168"/>
      <c r="W19" s="275"/>
      <c r="X19" s="160"/>
      <c r="Y19" s="160"/>
      <c r="Z19" s="160"/>
      <c r="AA19" s="245"/>
      <c r="AB19" s="152"/>
      <c r="AC19" s="152"/>
      <c r="AD19" s="152"/>
      <c r="AE19" s="152"/>
      <c r="AF19" s="152"/>
      <c r="AG19" s="152"/>
      <c r="AH19" s="438"/>
      <c r="AI19" s="243"/>
      <c r="AJ19" s="241">
        <f t="shared" si="0"/>
        <v>0</v>
      </c>
      <c r="AK19" s="242">
        <f>SUM(U4:U34)</f>
        <v>0</v>
      </c>
      <c r="AL19" s="248" t="e">
        <f t="shared" si="2"/>
        <v>#DIV/0!</v>
      </c>
      <c r="AM19" s="157">
        <f t="shared" si="1"/>
        <v>0</v>
      </c>
      <c r="AN19" s="182"/>
      <c r="AO19" s="250" t="e">
        <f t="shared" si="3"/>
        <v>#DIV/0!</v>
      </c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</row>
    <row r="20" spans="1:187" s="133" customFormat="1" ht="23.5">
      <c r="A20" s="146">
        <v>8</v>
      </c>
      <c r="B20" s="406"/>
      <c r="C20" s="376"/>
      <c r="D20" s="433"/>
      <c r="E20" s="168"/>
      <c r="F20" s="168"/>
      <c r="G20" s="168"/>
      <c r="H20" s="169"/>
      <c r="I20" s="275"/>
      <c r="J20" s="168"/>
      <c r="K20" s="169"/>
      <c r="L20" s="148"/>
      <c r="M20" s="168"/>
      <c r="N20" s="168"/>
      <c r="O20" s="168"/>
      <c r="P20" s="168"/>
      <c r="Q20" s="168"/>
      <c r="R20" s="168"/>
      <c r="S20" s="275"/>
      <c r="T20" s="168"/>
      <c r="U20" s="168"/>
      <c r="V20" s="148"/>
      <c r="W20" s="275"/>
      <c r="X20" s="160"/>
      <c r="Y20" s="160"/>
      <c r="Z20" s="160"/>
      <c r="AA20" s="149"/>
      <c r="AB20" s="151"/>
      <c r="AC20" s="151"/>
      <c r="AD20" s="151"/>
      <c r="AE20" s="151"/>
      <c r="AF20" s="151"/>
      <c r="AG20" s="151"/>
      <c r="AH20" s="438"/>
      <c r="AI20" s="243"/>
      <c r="AJ20" s="241">
        <f t="shared" si="0"/>
        <v>0</v>
      </c>
      <c r="AK20" s="242">
        <f>SUM(V3:V34)</f>
        <v>0</v>
      </c>
      <c r="AL20" s="248" t="e">
        <f t="shared" si="2"/>
        <v>#DIV/0!</v>
      </c>
      <c r="AM20" s="157">
        <f t="shared" si="1"/>
        <v>0</v>
      </c>
      <c r="AN20" s="182"/>
      <c r="AO20" s="250" t="e">
        <f t="shared" si="3"/>
        <v>#DIV/0!</v>
      </c>
    </row>
    <row r="21" spans="1:187" s="133" customFormat="1" ht="23.5">
      <c r="A21" s="146"/>
      <c r="B21" s="408"/>
      <c r="C21" s="443"/>
      <c r="D21" s="434"/>
      <c r="E21" s="205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275"/>
      <c r="T21" s="160"/>
      <c r="U21" s="160"/>
      <c r="V21" s="160"/>
      <c r="W21" s="148"/>
      <c r="X21" s="160"/>
      <c r="Y21" s="160"/>
      <c r="Z21" s="160"/>
      <c r="AA21" s="149"/>
      <c r="AB21" s="151"/>
      <c r="AC21" s="151"/>
      <c r="AD21" s="151"/>
      <c r="AE21" s="151"/>
      <c r="AF21" s="151"/>
      <c r="AG21" s="151"/>
      <c r="AH21" s="438"/>
      <c r="AI21" s="243"/>
      <c r="AJ21" s="241">
        <f t="shared" si="0"/>
        <v>0</v>
      </c>
      <c r="AK21" s="242">
        <f>SUM(W3:W34)</f>
        <v>0</v>
      </c>
      <c r="AL21" s="248" t="e">
        <f t="shared" si="2"/>
        <v>#DIV/0!</v>
      </c>
      <c r="AM21" s="157">
        <f t="shared" si="1"/>
        <v>0</v>
      </c>
      <c r="AN21" s="236"/>
      <c r="AO21" s="250" t="e">
        <f t="shared" si="3"/>
        <v>#DIV/0!</v>
      </c>
    </row>
    <row r="22" spans="1:187" s="186" customFormat="1" ht="24" thickBot="1">
      <c r="A22" s="175"/>
      <c r="B22" s="445"/>
      <c r="C22" s="444"/>
      <c r="D22" s="334"/>
      <c r="E22" s="205"/>
      <c r="F22" s="168"/>
      <c r="G22" s="168"/>
      <c r="H22" s="168"/>
      <c r="I22" s="168"/>
      <c r="J22" s="168"/>
      <c r="K22" s="168"/>
      <c r="L22" s="169"/>
      <c r="M22" s="168"/>
      <c r="N22" s="168"/>
      <c r="O22" s="168"/>
      <c r="P22" s="168"/>
      <c r="Q22" s="168"/>
      <c r="R22" s="168"/>
      <c r="S22" s="170"/>
      <c r="T22" s="160"/>
      <c r="U22" s="160"/>
      <c r="V22" s="160"/>
      <c r="W22" s="160"/>
      <c r="X22" s="148"/>
      <c r="Y22" s="160"/>
      <c r="Z22" s="160"/>
      <c r="AA22" s="149"/>
      <c r="AB22" s="151"/>
      <c r="AC22" s="151"/>
      <c r="AD22" s="151"/>
      <c r="AE22" s="151"/>
      <c r="AF22" s="151"/>
      <c r="AG22" s="151"/>
      <c r="AH22" s="438"/>
      <c r="AI22" s="243"/>
      <c r="AJ22" s="241">
        <f t="shared" si="0"/>
        <v>0</v>
      </c>
      <c r="AK22" s="242">
        <f>SUM(X3:X34)</f>
        <v>0</v>
      </c>
      <c r="AL22" s="248" t="e">
        <f t="shared" si="2"/>
        <v>#DIV/0!</v>
      </c>
      <c r="AM22" s="157"/>
      <c r="AN22" s="183"/>
      <c r="AO22" s="250" t="e">
        <f t="shared" si="3"/>
        <v>#DIV/0!</v>
      </c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</row>
    <row r="23" spans="1:187" s="186" customFormat="1" ht="24" thickBot="1">
      <c r="A23" s="146"/>
      <c r="B23" s="446"/>
      <c r="C23" s="444"/>
      <c r="D23" s="325"/>
      <c r="E23" s="205"/>
      <c r="F23" s="168"/>
      <c r="G23" s="168"/>
      <c r="H23" s="168"/>
      <c r="I23" s="206"/>
      <c r="J23" s="168"/>
      <c r="K23" s="168"/>
      <c r="L23" s="168"/>
      <c r="M23" s="168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49"/>
      <c r="AB23" s="151"/>
      <c r="AC23" s="151"/>
      <c r="AD23" s="151"/>
      <c r="AE23" s="151"/>
      <c r="AF23" s="151"/>
      <c r="AG23" s="151"/>
      <c r="AH23" s="184"/>
      <c r="AI23" s="243"/>
      <c r="AJ23" s="241">
        <f t="shared" si="0"/>
        <v>0</v>
      </c>
      <c r="AK23" s="242"/>
      <c r="AL23" s="244"/>
      <c r="AM23" s="157"/>
      <c r="AN23" s="18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</row>
    <row r="24" spans="1:187" s="133" customFormat="1" ht="23.25" customHeight="1">
      <c r="A24" s="146"/>
      <c r="B24" s="446"/>
      <c r="C24" s="444"/>
      <c r="D24" s="334"/>
      <c r="E24" s="205"/>
      <c r="F24" s="168"/>
      <c r="G24" s="168"/>
      <c r="H24" s="168"/>
      <c r="I24" s="168"/>
      <c r="J24" s="168"/>
      <c r="K24" s="168"/>
      <c r="L24" s="168"/>
      <c r="M24" s="168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8"/>
      <c r="AB24" s="160"/>
      <c r="AC24" s="160"/>
      <c r="AD24" s="160"/>
      <c r="AE24" s="160"/>
      <c r="AF24" s="160"/>
      <c r="AG24" s="151"/>
      <c r="AH24" s="184"/>
      <c r="AI24" s="243"/>
      <c r="AJ24" s="241">
        <f t="shared" si="0"/>
        <v>0</v>
      </c>
      <c r="AK24" s="242"/>
      <c r="AL24" s="244"/>
      <c r="AM24" s="157"/>
      <c r="AN24" s="183"/>
    </row>
    <row r="25" spans="1:187" s="133" customFormat="1" ht="23.25" customHeight="1">
      <c r="A25" s="146"/>
      <c r="B25" s="218"/>
      <c r="C25" s="444"/>
      <c r="D25" s="334"/>
      <c r="E25" s="205"/>
      <c r="F25" s="168"/>
      <c r="G25" s="168"/>
      <c r="H25" s="206"/>
      <c r="I25" s="168"/>
      <c r="J25" s="168"/>
      <c r="K25" s="168"/>
      <c r="L25" s="168"/>
      <c r="M25" s="168"/>
      <c r="N25" s="160"/>
      <c r="O25" s="160"/>
      <c r="P25" s="160"/>
      <c r="Q25" s="160"/>
      <c r="R25" s="160"/>
      <c r="S25" s="160"/>
      <c r="T25" s="151"/>
      <c r="U25" s="151"/>
      <c r="V25" s="151"/>
      <c r="W25" s="151"/>
      <c r="X25" s="151"/>
      <c r="Y25" s="151"/>
      <c r="Z25" s="151"/>
      <c r="AA25" s="168"/>
      <c r="AB25" s="160"/>
      <c r="AC25" s="160"/>
      <c r="AD25" s="160"/>
      <c r="AE25" s="160"/>
      <c r="AF25" s="160"/>
      <c r="AG25" s="151"/>
      <c r="AH25" s="184"/>
      <c r="AI25" s="243"/>
      <c r="AJ25" s="241">
        <f t="shared" si="0"/>
        <v>0</v>
      </c>
      <c r="AK25" s="244"/>
      <c r="AL25" s="244"/>
      <c r="AM25" s="157"/>
      <c r="AN25" s="183"/>
    </row>
    <row r="26" spans="1:187" s="163" customFormat="1" ht="23.25" customHeight="1" thickBot="1">
      <c r="A26" s="146"/>
      <c r="B26" s="279"/>
      <c r="C26" s="279"/>
      <c r="D26" s="37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51"/>
      <c r="U26" s="154"/>
      <c r="V26" s="154"/>
      <c r="W26" s="154"/>
      <c r="X26" s="150"/>
      <c r="Y26" s="150"/>
      <c r="Z26" s="150"/>
      <c r="AA26" s="168"/>
      <c r="AB26" s="160"/>
      <c r="AC26" s="160"/>
      <c r="AD26" s="160"/>
      <c r="AE26" s="160"/>
      <c r="AF26" s="160"/>
      <c r="AG26" s="151"/>
      <c r="AH26" s="184"/>
      <c r="AI26" s="185"/>
      <c r="AJ26" s="181">
        <f t="shared" si="0"/>
        <v>0</v>
      </c>
      <c r="AK26" s="189"/>
      <c r="AL26" s="189"/>
      <c r="AM26" s="157"/>
      <c r="AN26" s="18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</row>
    <row r="27" spans="1:187" s="133" customFormat="1" ht="23.25" customHeight="1">
      <c r="A27" s="146"/>
      <c r="B27" s="187"/>
      <c r="C27" s="187"/>
      <c r="D27" s="371"/>
      <c r="E27" s="152"/>
      <c r="F27" s="152"/>
      <c r="G27" s="152"/>
      <c r="H27" s="152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9"/>
      <c r="V27" s="159"/>
      <c r="W27" s="159"/>
      <c r="X27" s="149"/>
      <c r="Y27" s="149"/>
      <c r="Z27" s="149"/>
      <c r="AA27" s="168"/>
      <c r="AB27" s="160"/>
      <c r="AC27" s="160"/>
      <c r="AD27" s="160"/>
      <c r="AE27" s="160"/>
      <c r="AF27" s="160"/>
      <c r="AG27" s="151"/>
      <c r="AH27" s="184"/>
      <c r="AI27" s="185"/>
      <c r="AJ27" s="181">
        <f t="shared" si="0"/>
        <v>0</v>
      </c>
      <c r="AK27" s="189"/>
      <c r="AL27" s="189"/>
      <c r="AM27" s="157"/>
      <c r="AN27" s="183"/>
    </row>
    <row r="28" spans="1:187" s="133" customFormat="1" ht="23.25" customHeight="1">
      <c r="A28" s="146"/>
      <c r="B28" s="187"/>
      <c r="C28" s="187"/>
      <c r="D28" s="18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74"/>
      <c r="Y28" s="174"/>
      <c r="Z28" s="174"/>
      <c r="AA28" s="171"/>
      <c r="AB28" s="160"/>
      <c r="AC28" s="160"/>
      <c r="AD28" s="160"/>
      <c r="AE28" s="160"/>
      <c r="AF28" s="160"/>
      <c r="AG28" s="151"/>
      <c r="AH28" s="184"/>
      <c r="AI28" s="185"/>
      <c r="AJ28" s="181">
        <f t="shared" si="0"/>
        <v>0</v>
      </c>
      <c r="AK28" s="189"/>
      <c r="AL28" s="189"/>
      <c r="AM28" s="157"/>
      <c r="AN28" s="183"/>
    </row>
    <row r="29" spans="1:187" s="186" customFormat="1" ht="23.25" customHeight="1" thickBot="1">
      <c r="A29" s="173"/>
      <c r="B29" s="187"/>
      <c r="C29" s="187"/>
      <c r="D29" s="18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4"/>
      <c r="Y29" s="174"/>
      <c r="Z29" s="174"/>
      <c r="AA29" s="171"/>
      <c r="AB29" s="160"/>
      <c r="AC29" s="160"/>
      <c r="AD29" s="160"/>
      <c r="AE29" s="160"/>
      <c r="AF29" s="160"/>
      <c r="AG29" s="151"/>
      <c r="AH29" s="184"/>
      <c r="AI29" s="185"/>
      <c r="AJ29" s="181">
        <f t="shared" si="0"/>
        <v>0</v>
      </c>
      <c r="AK29" s="189"/>
      <c r="AL29" s="189"/>
      <c r="AM29" s="157"/>
      <c r="AN29" s="18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</row>
    <row r="30" spans="1:187" ht="23.25" customHeight="1">
      <c r="A30" s="175"/>
      <c r="B30" s="191"/>
      <c r="C30" s="191"/>
      <c r="D30" s="188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/>
      <c r="Y30" s="151"/>
      <c r="Z30" s="151"/>
      <c r="AA30" s="160"/>
      <c r="AB30" s="160"/>
      <c r="AC30" s="160"/>
      <c r="AD30" s="160"/>
      <c r="AE30" s="160"/>
      <c r="AF30" s="160"/>
      <c r="AG30" s="151"/>
      <c r="AH30" s="192"/>
      <c r="AI30" s="193"/>
      <c r="AJ30" s="194">
        <f t="shared" si="0"/>
        <v>0</v>
      </c>
      <c r="AK30" s="195"/>
      <c r="AL30" s="195"/>
      <c r="AM30" s="157"/>
      <c r="AN30" s="179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</row>
    <row r="31" spans="1:187" ht="23.25" customHeight="1">
      <c r="A31" s="190"/>
      <c r="B31" s="187"/>
      <c r="C31" s="187"/>
      <c r="D31" s="188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/>
      <c r="Y31" s="151"/>
      <c r="Z31" s="151"/>
      <c r="AA31" s="160"/>
      <c r="AB31" s="160"/>
      <c r="AC31" s="160"/>
      <c r="AD31" s="160"/>
      <c r="AE31" s="160"/>
      <c r="AF31" s="160"/>
      <c r="AG31" s="151"/>
      <c r="AH31" s="196"/>
      <c r="AI31" s="197"/>
      <c r="AJ31" s="181">
        <f t="shared" si="0"/>
        <v>0</v>
      </c>
      <c r="AK31" s="189"/>
      <c r="AL31" s="189"/>
      <c r="AM31" s="157"/>
      <c r="AN31" s="182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</row>
    <row r="32" spans="1:187" ht="23.25" customHeight="1">
      <c r="A32" s="190"/>
      <c r="B32" s="198"/>
      <c r="C32" s="198"/>
      <c r="D32" s="199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/>
      <c r="Y32" s="151"/>
      <c r="Z32" s="151"/>
      <c r="AA32" s="160"/>
      <c r="AB32" s="160"/>
      <c r="AC32" s="160"/>
      <c r="AD32" s="160"/>
      <c r="AE32" s="160"/>
      <c r="AF32" s="160"/>
      <c r="AG32" s="151"/>
      <c r="AH32" s="196"/>
      <c r="AI32" s="197"/>
      <c r="AJ32" s="181">
        <f t="shared" si="0"/>
        <v>0</v>
      </c>
      <c r="AK32" s="189"/>
      <c r="AL32" s="189"/>
      <c r="AM32" s="157"/>
      <c r="AN32" s="182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</row>
    <row r="33" spans="1:187" ht="23.25" customHeight="1">
      <c r="A33" s="190"/>
      <c r="B33" s="187"/>
      <c r="C33" s="187"/>
      <c r="D33" s="200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/>
      <c r="Y33" s="151"/>
      <c r="Z33" s="151"/>
      <c r="AA33" s="160"/>
      <c r="AB33" s="160"/>
      <c r="AC33" s="160"/>
      <c r="AD33" s="160"/>
      <c r="AE33" s="160"/>
      <c r="AF33" s="160"/>
      <c r="AG33" s="151"/>
      <c r="AH33" s="196"/>
      <c r="AI33" s="197"/>
      <c r="AJ33" s="181">
        <f t="shared" si="0"/>
        <v>0</v>
      </c>
      <c r="AK33" s="189"/>
      <c r="AL33" s="189"/>
      <c r="AM33" s="157"/>
      <c r="AN33" s="182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</row>
    <row r="34" spans="1:187" ht="23.25" customHeight="1">
      <c r="A34" s="190"/>
      <c r="B34" s="201"/>
      <c r="C34" s="201"/>
      <c r="D34" s="200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/>
      <c r="Y34" s="151"/>
      <c r="Z34" s="151"/>
      <c r="AA34" s="160"/>
      <c r="AB34" s="160"/>
      <c r="AC34" s="160"/>
      <c r="AD34" s="160"/>
      <c r="AE34" s="160"/>
      <c r="AF34" s="160"/>
      <c r="AG34" s="151"/>
      <c r="AH34" s="196"/>
      <c r="AI34" s="197"/>
      <c r="AJ34" s="181">
        <f t="shared" si="0"/>
        <v>0</v>
      </c>
      <c r="AK34" s="189"/>
      <c r="AL34" s="189"/>
      <c r="AM34" s="157"/>
      <c r="AN34" s="182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</row>
    <row r="35" spans="1:187" s="133" customFormat="1" ht="25" customHeight="1"/>
    <row r="36" spans="1:187" s="133" customFormat="1" ht="25" customHeight="1"/>
    <row r="37" spans="1:187" s="133" customFormat="1" ht="25" customHeight="1"/>
    <row r="38" spans="1:187" s="133" customFormat="1" ht="25" customHeight="1"/>
    <row r="39" spans="1:187" s="133" customFormat="1" ht="25" customHeight="1"/>
    <row r="40" spans="1:187" s="133" customFormat="1" ht="25" customHeight="1"/>
    <row r="41" spans="1:187" s="133" customFormat="1" ht="25" customHeight="1">
      <c r="J41" s="202"/>
      <c r="V41" s="203"/>
    </row>
    <row r="42" spans="1:187" s="133" customFormat="1" ht="25" customHeight="1"/>
    <row r="43" spans="1:187" s="133" customFormat="1" ht="25" customHeight="1"/>
    <row r="44" spans="1:187" s="133" customFormat="1" ht="25" customHeight="1"/>
    <row r="45" spans="1:187" s="133" customFormat="1" ht="25" customHeight="1"/>
    <row r="46" spans="1:187" s="133" customFormat="1" ht="25" customHeight="1"/>
    <row r="47" spans="1:187" s="133" customFormat="1" ht="25" customHeight="1"/>
    <row r="48" spans="1:187" s="133" customFormat="1" ht="25" customHeight="1"/>
    <row r="49" spans="8:8" s="133" customFormat="1" ht="25" customHeight="1"/>
    <row r="50" spans="8:8" s="133" customFormat="1" ht="25" customHeight="1"/>
    <row r="51" spans="8:8" s="133" customFormat="1" ht="25" customHeight="1"/>
    <row r="52" spans="8:8" s="133" customFormat="1" ht="25" customHeight="1"/>
    <row r="53" spans="8:8" s="133" customFormat="1" ht="25" customHeight="1"/>
    <row r="54" spans="8:8" s="133" customFormat="1" ht="25" customHeight="1"/>
    <row r="55" spans="8:8" s="133" customFormat="1" ht="25" customHeight="1"/>
    <row r="56" spans="8:8" s="133" customFormat="1" ht="25" customHeight="1"/>
    <row r="57" spans="8:8" s="133" customFormat="1" ht="25" customHeight="1"/>
    <row r="58" spans="8:8" s="133" customFormat="1" ht="25" customHeight="1">
      <c r="H58" s="204"/>
    </row>
    <row r="59" spans="8:8" s="133" customFormat="1" ht="25" customHeight="1"/>
    <row r="60" spans="8:8" s="133" customFormat="1" ht="25" customHeight="1"/>
    <row r="61" spans="8:8" s="133" customFormat="1" ht="25" customHeight="1"/>
    <row r="62" spans="8:8" s="133" customFormat="1" ht="25" customHeight="1"/>
    <row r="63" spans="8:8" s="133" customFormat="1" ht="25" customHeight="1"/>
    <row r="64" spans="8:8" s="133" customFormat="1" ht="25" customHeight="1"/>
    <row r="65" s="133" customFormat="1" ht="25" customHeight="1"/>
    <row r="66" s="133" customFormat="1" ht="25" customHeight="1"/>
    <row r="67" s="133" customFormat="1" ht="25" customHeight="1"/>
    <row r="68" s="133" customFormat="1" ht="25" customHeight="1"/>
    <row r="69" s="133" customFormat="1" ht="25" customHeight="1"/>
    <row r="70" s="133" customFormat="1" ht="25" customHeight="1"/>
    <row r="71" s="133" customFormat="1" ht="25" customHeight="1"/>
    <row r="72" s="133" customFormat="1" ht="25" customHeight="1"/>
    <row r="73" s="133" customFormat="1" ht="25" customHeight="1"/>
    <row r="74" s="133" customFormat="1" ht="25" customHeight="1"/>
    <row r="75" s="133" customFormat="1" ht="25" customHeight="1"/>
    <row r="76" s="133" customFormat="1" ht="25" customHeight="1"/>
    <row r="77" s="133" customFormat="1" ht="25" customHeight="1"/>
    <row r="78" s="133" customFormat="1" ht="25" customHeight="1"/>
    <row r="79" s="133" customFormat="1" ht="25" customHeight="1"/>
    <row r="80" s="133" customFormat="1" ht="25" customHeight="1"/>
    <row r="81" s="133" customFormat="1" ht="25" customHeight="1"/>
    <row r="82" s="133" customFormat="1" ht="25" customHeight="1"/>
    <row r="83" s="133" customFormat="1" ht="25" customHeight="1"/>
    <row r="84" s="133" customFormat="1" ht="25" customHeight="1"/>
    <row r="85" s="133" customFormat="1" ht="25" customHeight="1"/>
    <row r="86" s="133" customFormat="1" ht="25" customHeight="1"/>
    <row r="87" s="133" customFormat="1" ht="25" customHeight="1"/>
    <row r="88" s="133" customFormat="1" ht="25" customHeight="1"/>
    <row r="89" s="133" customFormat="1" ht="25" customHeight="1"/>
    <row r="90" s="133" customFormat="1" ht="25" customHeight="1"/>
    <row r="91" s="133" customFormat="1" ht="25" customHeight="1"/>
    <row r="92" s="133" customFormat="1" ht="25" customHeight="1"/>
    <row r="93" s="133" customFormat="1" ht="25" customHeight="1"/>
    <row r="94" s="133" customFormat="1" ht="25" customHeight="1"/>
    <row r="95" s="133" customFormat="1" ht="25" customHeight="1"/>
    <row r="96" s="133" customFormat="1" ht="25" customHeight="1"/>
    <row r="97" s="133" customFormat="1" ht="25" customHeight="1"/>
    <row r="98" s="133" customFormat="1" ht="25" customHeight="1"/>
    <row r="99" s="133" customFormat="1" ht="25" customHeight="1"/>
    <row r="100" s="133" customFormat="1" ht="25" customHeight="1"/>
    <row r="101" s="133" customFormat="1" ht="25" customHeight="1"/>
    <row r="102" s="133" customFormat="1" ht="25" customHeight="1"/>
    <row r="103" s="133" customFormat="1" ht="25" customHeight="1"/>
    <row r="104" s="133" customFormat="1" ht="25" customHeight="1"/>
    <row r="105" s="133" customFormat="1" ht="25" customHeight="1"/>
    <row r="106" s="133" customFormat="1" ht="25" customHeight="1"/>
    <row r="107" s="133" customFormat="1" ht="25" customHeight="1"/>
    <row r="108" s="133" customFormat="1" ht="25" customHeight="1"/>
    <row r="109" s="133" customFormat="1" ht="25" customHeight="1"/>
    <row r="110" s="133" customFormat="1" ht="25" customHeight="1"/>
    <row r="111" s="133" customFormat="1" ht="25" customHeight="1"/>
    <row r="112" s="133" customFormat="1" ht="25" customHeight="1"/>
    <row r="113" s="133" customFormat="1" ht="25" customHeight="1"/>
    <row r="114" s="133" customFormat="1" ht="25" customHeight="1"/>
    <row r="115" s="133" customFormat="1" ht="25" customHeight="1"/>
    <row r="116" s="133" customFormat="1" ht="25" customHeight="1"/>
    <row r="117" s="133" customFormat="1" ht="25" customHeight="1"/>
    <row r="118" s="133" customFormat="1" ht="25" customHeight="1"/>
    <row r="119" s="133" customFormat="1" ht="25" customHeight="1"/>
    <row r="120" s="133" customFormat="1" ht="25" customHeight="1"/>
    <row r="121" s="133" customFormat="1" ht="25" customHeight="1"/>
    <row r="122" s="133" customFormat="1" ht="25" customHeight="1"/>
    <row r="123" s="133" customFormat="1" ht="25" customHeight="1"/>
    <row r="124" s="133" customFormat="1" ht="25" customHeight="1"/>
    <row r="125" s="133" customFormat="1" ht="25" customHeight="1"/>
    <row r="126" s="133" customFormat="1" ht="25" customHeight="1"/>
    <row r="127" s="133" customFormat="1" ht="25" customHeight="1"/>
    <row r="128" s="133" customFormat="1" ht="25" customHeight="1"/>
    <row r="129" s="133" customFormat="1" ht="25" customHeight="1"/>
    <row r="130" s="133" customFormat="1" ht="25" customHeight="1"/>
    <row r="131" s="133" customFormat="1" ht="25" customHeight="1"/>
    <row r="132" s="133" customFormat="1" ht="25" customHeight="1"/>
    <row r="133" s="133" customFormat="1" ht="25" customHeight="1"/>
    <row r="134" s="133" customFormat="1" ht="25" customHeight="1"/>
    <row r="135" s="133" customFormat="1" ht="25" customHeight="1"/>
    <row r="136" s="133" customFormat="1" ht="25" customHeight="1"/>
    <row r="137" s="133" customFormat="1" ht="25" customHeight="1"/>
    <row r="138" s="133" customFormat="1" ht="25" customHeight="1"/>
    <row r="139" s="133" customFormat="1" ht="25" customHeight="1"/>
    <row r="140" s="133" customFormat="1" ht="25" customHeight="1"/>
    <row r="141" s="133" customFormat="1" ht="25" customHeight="1"/>
    <row r="142" s="133" customFormat="1" ht="25" customHeight="1"/>
    <row r="143" s="133" customFormat="1" ht="25" customHeight="1"/>
    <row r="144" s="133" customFormat="1" ht="25" customHeight="1"/>
    <row r="145" s="133" customFormat="1" ht="25" customHeight="1"/>
    <row r="146" s="133" customFormat="1" ht="25" customHeight="1"/>
    <row r="147" s="133" customFormat="1" ht="25" customHeight="1"/>
    <row r="148" s="133" customFormat="1" ht="25" customHeight="1"/>
    <row r="149" s="133" customFormat="1" ht="25" customHeight="1"/>
    <row r="150" s="133" customFormat="1" ht="25" customHeight="1"/>
    <row r="151" s="133" customFormat="1" ht="25" customHeight="1"/>
    <row r="152" s="133" customFormat="1" ht="25" customHeight="1"/>
    <row r="153" s="133" customFormat="1" ht="25" customHeight="1"/>
    <row r="154" s="133" customFormat="1" ht="25" customHeight="1"/>
    <row r="155" s="133" customFormat="1" ht="25" customHeight="1"/>
    <row r="156" s="133" customFormat="1" ht="25" customHeight="1"/>
    <row r="157" s="133" customFormat="1" ht="25" customHeight="1"/>
    <row r="158" s="133" customFormat="1" ht="25" customHeight="1"/>
    <row r="159" s="133" customFormat="1" ht="25" customHeight="1"/>
    <row r="160" s="133" customFormat="1" ht="25" customHeight="1"/>
    <row r="161" s="133" customFormat="1" ht="25" customHeight="1"/>
    <row r="162" s="133" customFormat="1" ht="25" customHeight="1"/>
    <row r="163" s="133" customFormat="1" ht="25" customHeight="1"/>
    <row r="164" s="133" customFormat="1" ht="25" customHeight="1"/>
    <row r="165" s="133" customFormat="1" ht="25" customHeight="1"/>
    <row r="166" s="133" customFormat="1" ht="25" customHeight="1"/>
    <row r="167" s="133" customFormat="1" ht="25" customHeight="1"/>
    <row r="168" s="133" customFormat="1" ht="25" customHeight="1"/>
    <row r="169" s="133" customFormat="1" ht="25" customHeight="1"/>
    <row r="170" s="133" customFormat="1" ht="25" customHeight="1"/>
    <row r="171" s="133" customFormat="1" ht="25" customHeight="1"/>
    <row r="172" s="133" customFormat="1" ht="25" customHeight="1"/>
    <row r="173" s="133" customFormat="1" ht="25" customHeight="1"/>
    <row r="174" s="133" customFormat="1" ht="25" customHeight="1"/>
    <row r="175" s="133" customFormat="1" ht="25" customHeight="1"/>
    <row r="176" s="133" customFormat="1" ht="25" customHeight="1"/>
    <row r="177" s="133" customFormat="1" ht="25" customHeight="1"/>
    <row r="178" s="133" customFormat="1" ht="25" customHeight="1"/>
    <row r="179" s="133" customFormat="1" ht="25" customHeight="1"/>
    <row r="180" s="133" customFormat="1" ht="25" customHeight="1"/>
    <row r="181" s="133" customFormat="1" ht="25" customHeight="1"/>
    <row r="182" s="133" customFormat="1" ht="25" customHeight="1"/>
    <row r="183" s="133" customFormat="1" ht="25" customHeight="1"/>
    <row r="184" s="133" customFormat="1" ht="25" customHeight="1"/>
    <row r="185" s="133" customFormat="1" ht="25" customHeight="1"/>
    <row r="186" s="133" customFormat="1" ht="25" customHeight="1"/>
    <row r="187" s="133" customFormat="1" ht="25" customHeight="1"/>
    <row r="188" s="133" customFormat="1" ht="25" customHeight="1"/>
    <row r="189" s="133" customFormat="1" ht="25" customHeight="1"/>
    <row r="190" s="133" customFormat="1" ht="25" customHeight="1"/>
    <row r="191" s="133" customFormat="1" ht="25" customHeight="1"/>
    <row r="192" s="133" customFormat="1" ht="25" customHeight="1"/>
    <row r="193" s="133" customFormat="1" ht="25" customHeight="1"/>
    <row r="194" s="133" customFormat="1" ht="25" customHeight="1"/>
    <row r="195" s="133" customFormat="1" ht="25" customHeight="1"/>
    <row r="196" s="133" customFormat="1" ht="25" customHeight="1"/>
    <row r="197" s="133" customFormat="1" ht="25" customHeight="1"/>
    <row r="198" s="133" customFormat="1" ht="25" customHeight="1"/>
    <row r="199" s="133" customFormat="1" ht="25" customHeight="1"/>
    <row r="200" s="133" customFormat="1" ht="25" customHeight="1"/>
    <row r="201" s="133" customFormat="1" ht="25" customHeight="1"/>
    <row r="202" s="133" customFormat="1" ht="25" customHeight="1"/>
    <row r="203" s="133" customFormat="1" ht="25" customHeight="1"/>
    <row r="204" s="133" customFormat="1" ht="25" customHeight="1"/>
    <row r="205" s="133" customFormat="1" ht="25" customHeight="1"/>
    <row r="206" s="133" customFormat="1" ht="25" customHeight="1"/>
    <row r="207" s="133" customFormat="1" ht="25" customHeight="1"/>
    <row r="208" s="133" customFormat="1" ht="25" customHeight="1"/>
    <row r="209" s="133" customFormat="1" ht="25" customHeight="1"/>
    <row r="210" s="133" customFormat="1" ht="25" customHeight="1"/>
    <row r="211" s="133" customFormat="1" ht="25" customHeight="1"/>
    <row r="212" s="133" customFormat="1" ht="25" customHeight="1"/>
    <row r="213" s="133" customFormat="1" ht="25" customHeight="1"/>
    <row r="214" s="133" customFormat="1" ht="25" customHeight="1"/>
    <row r="215" s="133" customFormat="1" ht="25" customHeight="1"/>
    <row r="216" s="133" customFormat="1" ht="25" customHeight="1"/>
    <row r="217" s="133" customFormat="1" ht="25" customHeight="1"/>
  </sheetData>
  <mergeCells count="1">
    <mergeCell ref="AN1:AN2"/>
  </mergeCells>
  <conditionalFormatting sqref="E26:T35 S17:T17 N23:T25 S11:Z11 S12:V16 S21:T22 S18:S20 E6:E12 E5:F5 H5:N5 E3:N3 G11:R12 G6:N10 W3:Z10">
    <cfRule type="cellIs" dxfId="181" priority="68" stopIfTrue="1" operator="equal">
      <formula>5</formula>
    </cfRule>
  </conditionalFormatting>
  <conditionalFormatting sqref="W12:Z12 S12">
    <cfRule type="cellIs" dxfId="180" priority="67" stopIfTrue="1" operator="equal">
      <formula>5</formula>
    </cfRule>
  </conditionalFormatting>
  <conditionalFormatting sqref="N17:R22 M13:R16">
    <cfRule type="cellIs" dxfId="179" priority="66" stopIfTrue="1" operator="equal">
      <formula>5</formula>
    </cfRule>
  </conditionalFormatting>
  <conditionalFormatting sqref="E22:M25 E21 G21:M21 M17:M20">
    <cfRule type="cellIs" dxfId="178" priority="65" stopIfTrue="1" operator="equal">
      <formula>5</formula>
    </cfRule>
  </conditionalFormatting>
  <conditionalFormatting sqref="W17">
    <cfRule type="cellIs" dxfId="177" priority="64" stopIfTrue="1" operator="equal">
      <formula>5</formula>
    </cfRule>
  </conditionalFormatting>
  <conditionalFormatting sqref="W13">
    <cfRule type="cellIs" dxfId="176" priority="63" stopIfTrue="1" operator="equal">
      <formula>5</formula>
    </cfRule>
  </conditionalFormatting>
  <conditionalFormatting sqref="W15">
    <cfRule type="cellIs" dxfId="175" priority="62" stopIfTrue="1" operator="equal">
      <formula>5</formula>
    </cfRule>
  </conditionalFormatting>
  <conditionalFormatting sqref="W16">
    <cfRule type="cellIs" dxfId="174" priority="61" stopIfTrue="1" operator="equal">
      <formula>5</formula>
    </cfRule>
  </conditionalFormatting>
  <conditionalFormatting sqref="N17:P17">
    <cfRule type="cellIs" dxfId="173" priority="60" stopIfTrue="1" operator="equal">
      <formula>5</formula>
    </cfRule>
  </conditionalFormatting>
  <conditionalFormatting sqref="N12:R16">
    <cfRule type="cellIs" dxfId="172" priority="59" stopIfTrue="1" operator="equal">
      <formula>5</formula>
    </cfRule>
  </conditionalFormatting>
  <conditionalFormatting sqref="S17">
    <cfRule type="cellIs" dxfId="171" priority="58" stopIfTrue="1" operator="equal">
      <formula>5</formula>
    </cfRule>
  </conditionalFormatting>
  <conditionalFormatting sqref="S13">
    <cfRule type="cellIs" dxfId="170" priority="57" stopIfTrue="1" operator="equal">
      <formula>5</formula>
    </cfRule>
  </conditionalFormatting>
  <conditionalFormatting sqref="S15">
    <cfRule type="cellIs" dxfId="169" priority="56" stopIfTrue="1" operator="equal">
      <formula>5</formula>
    </cfRule>
  </conditionalFormatting>
  <conditionalFormatting sqref="S16">
    <cfRule type="cellIs" dxfId="168" priority="55" stopIfTrue="1" operator="equal">
      <formula>5</formula>
    </cfRule>
  </conditionalFormatting>
  <conditionalFormatting sqref="V18:V20">
    <cfRule type="cellIs" dxfId="167" priority="54" stopIfTrue="1" operator="equal">
      <formula>5</formula>
    </cfRule>
  </conditionalFormatting>
  <conditionalFormatting sqref="T18:U20">
    <cfRule type="cellIs" dxfId="166" priority="53" stopIfTrue="1" operator="equal">
      <formula>5</formula>
    </cfRule>
  </conditionalFormatting>
  <conditionalFormatting sqref="T18:U19">
    <cfRule type="cellIs" dxfId="165" priority="52" stopIfTrue="1" operator="equal">
      <formula>5</formula>
    </cfRule>
  </conditionalFormatting>
  <conditionalFormatting sqref="V20">
    <cfRule type="cellIs" dxfId="164" priority="51" stopIfTrue="1" operator="equal">
      <formula>5</formula>
    </cfRule>
  </conditionalFormatting>
  <conditionalFormatting sqref="V18">
    <cfRule type="cellIs" dxfId="163" priority="50" stopIfTrue="1" operator="equal">
      <formula>5</formula>
    </cfRule>
  </conditionalFormatting>
  <conditionalFormatting sqref="V19">
    <cfRule type="cellIs" dxfId="162" priority="49" stopIfTrue="1" operator="equal">
      <formula>5</formula>
    </cfRule>
  </conditionalFormatting>
  <conditionalFormatting sqref="W21">
    <cfRule type="cellIs" dxfId="161" priority="48" stopIfTrue="1" operator="equal">
      <formula>5</formula>
    </cfRule>
  </conditionalFormatting>
  <conditionalFormatting sqref="W21">
    <cfRule type="cellIs" dxfId="160" priority="47" stopIfTrue="1" operator="equal">
      <formula>5</formula>
    </cfRule>
  </conditionalFormatting>
  <conditionalFormatting sqref="X22">
    <cfRule type="cellIs" dxfId="159" priority="46" stopIfTrue="1" operator="equal">
      <formula>5</formula>
    </cfRule>
  </conditionalFormatting>
  <conditionalFormatting sqref="X22">
    <cfRule type="cellIs" dxfId="158" priority="45" stopIfTrue="1" operator="equal">
      <formula>5</formula>
    </cfRule>
  </conditionalFormatting>
  <conditionalFormatting sqref="E4 G4:N4">
    <cfRule type="cellIs" dxfId="157" priority="44" stopIfTrue="1" operator="equal">
      <formula>5</formula>
    </cfRule>
  </conditionalFormatting>
  <conditionalFormatting sqref="N4">
    <cfRule type="cellIs" dxfId="156" priority="43" stopIfTrue="1" operator="equal">
      <formula>5</formula>
    </cfRule>
  </conditionalFormatting>
  <conditionalFormatting sqref="F4">
    <cfRule type="cellIs" dxfId="155" priority="42" stopIfTrue="1" operator="equal">
      <formula>5</formula>
    </cfRule>
  </conditionalFormatting>
  <conditionalFormatting sqref="G5">
    <cfRule type="cellIs" dxfId="154" priority="41" stopIfTrue="1" operator="equal">
      <formula>5</formula>
    </cfRule>
  </conditionalFormatting>
  <conditionalFormatting sqref="F6:F12">
    <cfRule type="cellIs" dxfId="153" priority="40" stopIfTrue="1" operator="equal">
      <formula>5</formula>
    </cfRule>
  </conditionalFormatting>
  <conditionalFormatting sqref="F21">
    <cfRule type="cellIs" dxfId="152" priority="39" stopIfTrue="1" operator="equal">
      <formula>5</formula>
    </cfRule>
  </conditionalFormatting>
  <conditionalFormatting sqref="U17">
    <cfRule type="cellIs" dxfId="151" priority="38" stopIfTrue="1" operator="equal">
      <formula>5</formula>
    </cfRule>
  </conditionalFormatting>
  <conditionalFormatting sqref="U21">
    <cfRule type="cellIs" dxfId="150" priority="35" stopIfTrue="1" operator="equal">
      <formula>5</formula>
    </cfRule>
  </conditionalFormatting>
  <conditionalFormatting sqref="V17">
    <cfRule type="cellIs" dxfId="149" priority="37" stopIfTrue="1" operator="equal">
      <formula>5</formula>
    </cfRule>
  </conditionalFormatting>
  <conditionalFormatting sqref="V21">
    <cfRule type="cellIs" dxfId="148" priority="36" stopIfTrue="1" operator="equal">
      <formula>5</formula>
    </cfRule>
  </conditionalFormatting>
  <conditionalFormatting sqref="I17:J17 I13:L16 I18:I20">
    <cfRule type="cellIs" dxfId="147" priority="34" stopIfTrue="1" operator="equal">
      <formula>5</formula>
    </cfRule>
  </conditionalFormatting>
  <conditionalFormatting sqref="E13:H20">
    <cfRule type="cellIs" dxfId="146" priority="33" stopIfTrue="1" operator="equal">
      <formula>5</formula>
    </cfRule>
  </conditionalFormatting>
  <conditionalFormatting sqref="E17:F17">
    <cfRule type="cellIs" dxfId="145" priority="32" stopIfTrue="1" operator="equal">
      <formula>5</formula>
    </cfRule>
  </conditionalFormatting>
  <conditionalFormatting sqref="E13:H16">
    <cfRule type="cellIs" dxfId="144" priority="31" stopIfTrue="1" operator="equal">
      <formula>5</formula>
    </cfRule>
  </conditionalFormatting>
  <conditionalFormatting sqref="I17">
    <cfRule type="cellIs" dxfId="143" priority="30" stopIfTrue="1" operator="equal">
      <formula>5</formula>
    </cfRule>
  </conditionalFormatting>
  <conditionalFormatting sqref="I13">
    <cfRule type="cellIs" dxfId="142" priority="29" stopIfTrue="1" operator="equal">
      <formula>5</formula>
    </cfRule>
  </conditionalFormatting>
  <conditionalFormatting sqref="I15">
    <cfRule type="cellIs" dxfId="141" priority="28" stopIfTrue="1" operator="equal">
      <formula>5</formula>
    </cfRule>
  </conditionalFormatting>
  <conditionalFormatting sqref="I16">
    <cfRule type="cellIs" dxfId="140" priority="27" stopIfTrue="1" operator="equal">
      <formula>5</formula>
    </cfRule>
  </conditionalFormatting>
  <conditionalFormatting sqref="L18:L20">
    <cfRule type="cellIs" dxfId="139" priority="26" stopIfTrue="1" operator="equal">
      <formula>5</formula>
    </cfRule>
  </conditionalFormatting>
  <conditionalFormatting sqref="J18:K20">
    <cfRule type="cellIs" dxfId="138" priority="25" stopIfTrue="1" operator="equal">
      <formula>5</formula>
    </cfRule>
  </conditionalFormatting>
  <conditionalFormatting sqref="J18:K19">
    <cfRule type="cellIs" dxfId="137" priority="24" stopIfTrue="1" operator="equal">
      <formula>5</formula>
    </cfRule>
  </conditionalFormatting>
  <conditionalFormatting sqref="L20">
    <cfRule type="cellIs" dxfId="136" priority="23" stopIfTrue="1" operator="equal">
      <formula>5</formula>
    </cfRule>
  </conditionalFormatting>
  <conditionalFormatting sqref="L18">
    <cfRule type="cellIs" dxfId="135" priority="22" stopIfTrue="1" operator="equal">
      <formula>5</formula>
    </cfRule>
  </conditionalFormatting>
  <conditionalFormatting sqref="L19">
    <cfRule type="cellIs" dxfId="134" priority="21" stopIfTrue="1" operator="equal">
      <formula>5</formula>
    </cfRule>
  </conditionalFormatting>
  <conditionalFormatting sqref="K17">
    <cfRule type="cellIs" dxfId="133" priority="20" stopIfTrue="1" operator="equal">
      <formula>5</formula>
    </cfRule>
  </conditionalFormatting>
  <conditionalFormatting sqref="L17">
    <cfRule type="cellIs" dxfId="132" priority="19" stopIfTrue="1" operator="equal">
      <formula>5</formula>
    </cfRule>
  </conditionalFormatting>
  <conditionalFormatting sqref="S7:T7 S3:V6 S8:S10">
    <cfRule type="cellIs" dxfId="131" priority="18" stopIfTrue="1" operator="equal">
      <formula>5</formula>
    </cfRule>
  </conditionalFormatting>
  <conditionalFormatting sqref="O7:R10">
    <cfRule type="cellIs" dxfId="130" priority="17" stopIfTrue="1" operator="equal">
      <formula>5</formula>
    </cfRule>
  </conditionalFormatting>
  <conditionalFormatting sqref="O7:P7">
    <cfRule type="cellIs" dxfId="129" priority="16" stopIfTrue="1" operator="equal">
      <formula>5</formula>
    </cfRule>
  </conditionalFormatting>
  <conditionalFormatting sqref="S3">
    <cfRule type="cellIs" dxfId="128" priority="13" stopIfTrue="1" operator="equal">
      <formula>5</formula>
    </cfRule>
  </conditionalFormatting>
  <conditionalFormatting sqref="S7">
    <cfRule type="cellIs" dxfId="127" priority="14" stopIfTrue="1" operator="equal">
      <formula>5</formula>
    </cfRule>
  </conditionalFormatting>
  <conditionalFormatting sqref="S5">
    <cfRule type="cellIs" dxfId="126" priority="12" stopIfTrue="1" operator="equal">
      <formula>5</formula>
    </cfRule>
  </conditionalFormatting>
  <conditionalFormatting sqref="S6">
    <cfRule type="cellIs" dxfId="125" priority="11" stopIfTrue="1" operator="equal">
      <formula>5</formula>
    </cfRule>
  </conditionalFormatting>
  <conditionalFormatting sqref="V8:V10">
    <cfRule type="cellIs" dxfId="124" priority="10" stopIfTrue="1" operator="equal">
      <formula>5</formula>
    </cfRule>
  </conditionalFormatting>
  <conditionalFormatting sqref="T8:U10">
    <cfRule type="cellIs" dxfId="123" priority="9" stopIfTrue="1" operator="equal">
      <formula>5</formula>
    </cfRule>
  </conditionalFormatting>
  <conditionalFormatting sqref="T8:U9">
    <cfRule type="cellIs" dxfId="122" priority="8" stopIfTrue="1" operator="equal">
      <formula>5</formula>
    </cfRule>
  </conditionalFormatting>
  <conditionalFormatting sqref="V10">
    <cfRule type="cellIs" dxfId="121" priority="7" stopIfTrue="1" operator="equal">
      <formula>5</formula>
    </cfRule>
  </conditionalFormatting>
  <conditionalFormatting sqref="V8">
    <cfRule type="cellIs" dxfId="120" priority="6" stopIfTrue="1" operator="equal">
      <formula>5</formula>
    </cfRule>
  </conditionalFormatting>
  <conditionalFormatting sqref="V9">
    <cfRule type="cellIs" dxfId="119" priority="5" stopIfTrue="1" operator="equal">
      <formula>5</formula>
    </cfRule>
  </conditionalFormatting>
  <conditionalFormatting sqref="U7">
    <cfRule type="cellIs" dxfId="118" priority="4" stopIfTrue="1" operator="equal">
      <formula>5</formula>
    </cfRule>
  </conditionalFormatting>
  <conditionalFormatting sqref="V7">
    <cfRule type="cellIs" dxfId="117" priority="3" stopIfTrue="1" operator="equal">
      <formula>5</formula>
    </cfRule>
  </conditionalFormatting>
  <conditionalFormatting sqref="O3:R6">
    <cfRule type="cellIs" dxfId="116" priority="2" stopIfTrue="1" operator="equal">
      <formula>5</formula>
    </cfRule>
  </conditionalFormatting>
  <conditionalFormatting sqref="O3:R6">
    <cfRule type="cellIs" dxfId="115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ED75-41FE-4FE1-9796-FC63741D6370}">
  <sheetPr>
    <tabColor rgb="FF00FFFF"/>
  </sheetPr>
  <dimension ref="A1:GE217"/>
  <sheetViews>
    <sheetView zoomScale="75" zoomScaleNormal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1" sqref="B11"/>
    </sheetView>
  </sheetViews>
  <sheetFormatPr defaultRowHeight="15.5"/>
  <cols>
    <col min="1" max="1" width="4.08203125" customWidth="1"/>
    <col min="2" max="2" width="24.58203125" customWidth="1"/>
    <col min="4" max="4" width="9.33203125" customWidth="1"/>
    <col min="5" max="7" width="4.08203125" customWidth="1"/>
    <col min="8" max="8" width="4.08203125" style="135" customWidth="1"/>
    <col min="9" max="10" width="4.08203125" customWidth="1"/>
    <col min="11" max="11" width="4.08203125" style="135" customWidth="1"/>
    <col min="12" max="13" width="4.08203125" customWidth="1"/>
    <col min="14" max="14" width="4.08203125" style="135" customWidth="1"/>
    <col min="15" max="18" width="4.08203125" style="133" customWidth="1"/>
    <col min="19" max="20" width="4.08203125" customWidth="1"/>
    <col min="21" max="21" width="4.08203125" style="135" customWidth="1"/>
    <col min="22" max="23" width="4.08203125" customWidth="1"/>
    <col min="24" max="24" width="4.08203125" style="135" customWidth="1"/>
    <col min="25" max="25" width="4.08203125" style="6" hidden="1" customWidth="1"/>
    <col min="26" max="33" width="4.08203125" hidden="1" customWidth="1"/>
    <col min="34" max="35" width="5.58203125" customWidth="1"/>
    <col min="36" max="37" width="6.75" customWidth="1"/>
    <col min="38" max="38" width="10.83203125" customWidth="1"/>
    <col min="39" max="40" width="6.75" customWidth="1"/>
    <col min="41" max="41" width="13.5" customWidth="1"/>
    <col min="42" max="219" width="8" customWidth="1"/>
    <col min="254" max="254" width="4.08203125" customWidth="1"/>
    <col min="255" max="255" width="35.58203125" customWidth="1"/>
    <col min="257" max="257" width="8.5" customWidth="1"/>
    <col min="258" max="277" width="4.08203125" customWidth="1"/>
    <col min="278" max="290" width="0" hidden="1" customWidth="1"/>
    <col min="291" max="292" width="7.58203125" customWidth="1"/>
    <col min="293" max="296" width="6.75" customWidth="1"/>
    <col min="297" max="475" width="8" customWidth="1"/>
    <col min="510" max="510" width="4.08203125" customWidth="1"/>
    <col min="511" max="511" width="35.58203125" customWidth="1"/>
    <col min="513" max="513" width="8.5" customWidth="1"/>
    <col min="514" max="533" width="4.08203125" customWidth="1"/>
    <col min="534" max="546" width="0" hidden="1" customWidth="1"/>
    <col min="547" max="548" width="7.58203125" customWidth="1"/>
    <col min="549" max="552" width="6.75" customWidth="1"/>
    <col min="553" max="731" width="8" customWidth="1"/>
    <col min="766" max="766" width="4.08203125" customWidth="1"/>
    <col min="767" max="767" width="35.58203125" customWidth="1"/>
    <col min="769" max="769" width="8.5" customWidth="1"/>
    <col min="770" max="789" width="4.08203125" customWidth="1"/>
    <col min="790" max="802" width="0" hidden="1" customWidth="1"/>
    <col min="803" max="804" width="7.58203125" customWidth="1"/>
    <col min="805" max="808" width="6.75" customWidth="1"/>
    <col min="809" max="987" width="8" customWidth="1"/>
    <col min="1022" max="1022" width="4.08203125" customWidth="1"/>
    <col min="1023" max="1023" width="35.58203125" customWidth="1"/>
    <col min="1025" max="1025" width="8.5" customWidth="1"/>
    <col min="1026" max="1045" width="4.08203125" customWidth="1"/>
    <col min="1046" max="1058" width="0" hidden="1" customWidth="1"/>
    <col min="1059" max="1060" width="7.58203125" customWidth="1"/>
    <col min="1061" max="1064" width="6.75" customWidth="1"/>
    <col min="1065" max="1243" width="8" customWidth="1"/>
    <col min="1278" max="1278" width="4.08203125" customWidth="1"/>
    <col min="1279" max="1279" width="35.58203125" customWidth="1"/>
    <col min="1281" max="1281" width="8.5" customWidth="1"/>
    <col min="1282" max="1301" width="4.08203125" customWidth="1"/>
    <col min="1302" max="1314" width="0" hidden="1" customWidth="1"/>
    <col min="1315" max="1316" width="7.58203125" customWidth="1"/>
    <col min="1317" max="1320" width="6.75" customWidth="1"/>
    <col min="1321" max="1499" width="8" customWidth="1"/>
    <col min="1534" max="1534" width="4.08203125" customWidth="1"/>
    <col min="1535" max="1535" width="35.58203125" customWidth="1"/>
    <col min="1537" max="1537" width="8.5" customWidth="1"/>
    <col min="1538" max="1557" width="4.08203125" customWidth="1"/>
    <col min="1558" max="1570" width="0" hidden="1" customWidth="1"/>
    <col min="1571" max="1572" width="7.58203125" customWidth="1"/>
    <col min="1573" max="1576" width="6.75" customWidth="1"/>
    <col min="1577" max="1755" width="8" customWidth="1"/>
    <col min="1790" max="1790" width="4.08203125" customWidth="1"/>
    <col min="1791" max="1791" width="35.58203125" customWidth="1"/>
    <col min="1793" max="1793" width="8.5" customWidth="1"/>
    <col min="1794" max="1813" width="4.08203125" customWidth="1"/>
    <col min="1814" max="1826" width="0" hidden="1" customWidth="1"/>
    <col min="1827" max="1828" width="7.58203125" customWidth="1"/>
    <col min="1829" max="1832" width="6.75" customWidth="1"/>
    <col min="1833" max="2011" width="8" customWidth="1"/>
    <col min="2046" max="2046" width="4.08203125" customWidth="1"/>
    <col min="2047" max="2047" width="35.58203125" customWidth="1"/>
    <col min="2049" max="2049" width="8.5" customWidth="1"/>
    <col min="2050" max="2069" width="4.08203125" customWidth="1"/>
    <col min="2070" max="2082" width="0" hidden="1" customWidth="1"/>
    <col min="2083" max="2084" width="7.58203125" customWidth="1"/>
    <col min="2085" max="2088" width="6.75" customWidth="1"/>
    <col min="2089" max="2267" width="8" customWidth="1"/>
    <col min="2302" max="2302" width="4.08203125" customWidth="1"/>
    <col min="2303" max="2303" width="35.58203125" customWidth="1"/>
    <col min="2305" max="2305" width="8.5" customWidth="1"/>
    <col min="2306" max="2325" width="4.08203125" customWidth="1"/>
    <col min="2326" max="2338" width="0" hidden="1" customWidth="1"/>
    <col min="2339" max="2340" width="7.58203125" customWidth="1"/>
    <col min="2341" max="2344" width="6.75" customWidth="1"/>
    <col min="2345" max="2523" width="8" customWidth="1"/>
    <col min="2558" max="2558" width="4.08203125" customWidth="1"/>
    <col min="2559" max="2559" width="35.58203125" customWidth="1"/>
    <col min="2561" max="2561" width="8.5" customWidth="1"/>
    <col min="2562" max="2581" width="4.08203125" customWidth="1"/>
    <col min="2582" max="2594" width="0" hidden="1" customWidth="1"/>
    <col min="2595" max="2596" width="7.58203125" customWidth="1"/>
    <col min="2597" max="2600" width="6.75" customWidth="1"/>
    <col min="2601" max="2779" width="8" customWidth="1"/>
    <col min="2814" max="2814" width="4.08203125" customWidth="1"/>
    <col min="2815" max="2815" width="35.58203125" customWidth="1"/>
    <col min="2817" max="2817" width="8.5" customWidth="1"/>
    <col min="2818" max="2837" width="4.08203125" customWidth="1"/>
    <col min="2838" max="2850" width="0" hidden="1" customWidth="1"/>
    <col min="2851" max="2852" width="7.58203125" customWidth="1"/>
    <col min="2853" max="2856" width="6.75" customWidth="1"/>
    <col min="2857" max="3035" width="8" customWidth="1"/>
    <col min="3070" max="3070" width="4.08203125" customWidth="1"/>
    <col min="3071" max="3071" width="35.58203125" customWidth="1"/>
    <col min="3073" max="3073" width="8.5" customWidth="1"/>
    <col min="3074" max="3093" width="4.08203125" customWidth="1"/>
    <col min="3094" max="3106" width="0" hidden="1" customWidth="1"/>
    <col min="3107" max="3108" width="7.58203125" customWidth="1"/>
    <col min="3109" max="3112" width="6.75" customWidth="1"/>
    <col min="3113" max="3291" width="8" customWidth="1"/>
    <col min="3326" max="3326" width="4.08203125" customWidth="1"/>
    <col min="3327" max="3327" width="35.58203125" customWidth="1"/>
    <col min="3329" max="3329" width="8.5" customWidth="1"/>
    <col min="3330" max="3349" width="4.08203125" customWidth="1"/>
    <col min="3350" max="3362" width="0" hidden="1" customWidth="1"/>
    <col min="3363" max="3364" width="7.58203125" customWidth="1"/>
    <col min="3365" max="3368" width="6.75" customWidth="1"/>
    <col min="3369" max="3547" width="8" customWidth="1"/>
    <col min="3582" max="3582" width="4.08203125" customWidth="1"/>
    <col min="3583" max="3583" width="35.58203125" customWidth="1"/>
    <col min="3585" max="3585" width="8.5" customWidth="1"/>
    <col min="3586" max="3605" width="4.08203125" customWidth="1"/>
    <col min="3606" max="3618" width="0" hidden="1" customWidth="1"/>
    <col min="3619" max="3620" width="7.58203125" customWidth="1"/>
    <col min="3621" max="3624" width="6.75" customWidth="1"/>
    <col min="3625" max="3803" width="8" customWidth="1"/>
    <col min="3838" max="3838" width="4.08203125" customWidth="1"/>
    <col min="3839" max="3839" width="35.58203125" customWidth="1"/>
    <col min="3841" max="3841" width="8.5" customWidth="1"/>
    <col min="3842" max="3861" width="4.08203125" customWidth="1"/>
    <col min="3862" max="3874" width="0" hidden="1" customWidth="1"/>
    <col min="3875" max="3876" width="7.58203125" customWidth="1"/>
    <col min="3877" max="3880" width="6.75" customWidth="1"/>
    <col min="3881" max="4059" width="8" customWidth="1"/>
    <col min="4094" max="4094" width="4.08203125" customWidth="1"/>
    <col min="4095" max="4095" width="35.58203125" customWidth="1"/>
    <col min="4097" max="4097" width="8.5" customWidth="1"/>
    <col min="4098" max="4117" width="4.08203125" customWidth="1"/>
    <col min="4118" max="4130" width="0" hidden="1" customWidth="1"/>
    <col min="4131" max="4132" width="7.58203125" customWidth="1"/>
    <col min="4133" max="4136" width="6.75" customWidth="1"/>
    <col min="4137" max="4315" width="8" customWidth="1"/>
    <col min="4350" max="4350" width="4.08203125" customWidth="1"/>
    <col min="4351" max="4351" width="35.58203125" customWidth="1"/>
    <col min="4353" max="4353" width="8.5" customWidth="1"/>
    <col min="4354" max="4373" width="4.08203125" customWidth="1"/>
    <col min="4374" max="4386" width="0" hidden="1" customWidth="1"/>
    <col min="4387" max="4388" width="7.58203125" customWidth="1"/>
    <col min="4389" max="4392" width="6.75" customWidth="1"/>
    <col min="4393" max="4571" width="8" customWidth="1"/>
    <col min="4606" max="4606" width="4.08203125" customWidth="1"/>
    <col min="4607" max="4607" width="35.58203125" customWidth="1"/>
    <col min="4609" max="4609" width="8.5" customWidth="1"/>
    <col min="4610" max="4629" width="4.08203125" customWidth="1"/>
    <col min="4630" max="4642" width="0" hidden="1" customWidth="1"/>
    <col min="4643" max="4644" width="7.58203125" customWidth="1"/>
    <col min="4645" max="4648" width="6.75" customWidth="1"/>
    <col min="4649" max="4827" width="8" customWidth="1"/>
    <col min="4862" max="4862" width="4.08203125" customWidth="1"/>
    <col min="4863" max="4863" width="35.58203125" customWidth="1"/>
    <col min="4865" max="4865" width="8.5" customWidth="1"/>
    <col min="4866" max="4885" width="4.08203125" customWidth="1"/>
    <col min="4886" max="4898" width="0" hidden="1" customWidth="1"/>
    <col min="4899" max="4900" width="7.58203125" customWidth="1"/>
    <col min="4901" max="4904" width="6.75" customWidth="1"/>
    <col min="4905" max="5083" width="8" customWidth="1"/>
    <col min="5118" max="5118" width="4.08203125" customWidth="1"/>
    <col min="5119" max="5119" width="35.58203125" customWidth="1"/>
    <col min="5121" max="5121" width="8.5" customWidth="1"/>
    <col min="5122" max="5141" width="4.08203125" customWidth="1"/>
    <col min="5142" max="5154" width="0" hidden="1" customWidth="1"/>
    <col min="5155" max="5156" width="7.58203125" customWidth="1"/>
    <col min="5157" max="5160" width="6.75" customWidth="1"/>
    <col min="5161" max="5339" width="8" customWidth="1"/>
    <col min="5374" max="5374" width="4.08203125" customWidth="1"/>
    <col min="5375" max="5375" width="35.58203125" customWidth="1"/>
    <col min="5377" max="5377" width="8.5" customWidth="1"/>
    <col min="5378" max="5397" width="4.08203125" customWidth="1"/>
    <col min="5398" max="5410" width="0" hidden="1" customWidth="1"/>
    <col min="5411" max="5412" width="7.58203125" customWidth="1"/>
    <col min="5413" max="5416" width="6.75" customWidth="1"/>
    <col min="5417" max="5595" width="8" customWidth="1"/>
    <col min="5630" max="5630" width="4.08203125" customWidth="1"/>
    <col min="5631" max="5631" width="35.58203125" customWidth="1"/>
    <col min="5633" max="5633" width="8.5" customWidth="1"/>
    <col min="5634" max="5653" width="4.08203125" customWidth="1"/>
    <col min="5654" max="5666" width="0" hidden="1" customWidth="1"/>
    <col min="5667" max="5668" width="7.58203125" customWidth="1"/>
    <col min="5669" max="5672" width="6.75" customWidth="1"/>
    <col min="5673" max="5851" width="8" customWidth="1"/>
    <col min="5886" max="5886" width="4.08203125" customWidth="1"/>
    <col min="5887" max="5887" width="35.58203125" customWidth="1"/>
    <col min="5889" max="5889" width="8.5" customWidth="1"/>
    <col min="5890" max="5909" width="4.08203125" customWidth="1"/>
    <col min="5910" max="5922" width="0" hidden="1" customWidth="1"/>
    <col min="5923" max="5924" width="7.58203125" customWidth="1"/>
    <col min="5925" max="5928" width="6.75" customWidth="1"/>
    <col min="5929" max="6107" width="8" customWidth="1"/>
    <col min="6142" max="6142" width="4.08203125" customWidth="1"/>
    <col min="6143" max="6143" width="35.58203125" customWidth="1"/>
    <col min="6145" max="6145" width="8.5" customWidth="1"/>
    <col min="6146" max="6165" width="4.08203125" customWidth="1"/>
    <col min="6166" max="6178" width="0" hidden="1" customWidth="1"/>
    <col min="6179" max="6180" width="7.58203125" customWidth="1"/>
    <col min="6181" max="6184" width="6.75" customWidth="1"/>
    <col min="6185" max="6363" width="8" customWidth="1"/>
    <col min="6398" max="6398" width="4.08203125" customWidth="1"/>
    <col min="6399" max="6399" width="35.58203125" customWidth="1"/>
    <col min="6401" max="6401" width="8.5" customWidth="1"/>
    <col min="6402" max="6421" width="4.08203125" customWidth="1"/>
    <col min="6422" max="6434" width="0" hidden="1" customWidth="1"/>
    <col min="6435" max="6436" width="7.58203125" customWidth="1"/>
    <col min="6437" max="6440" width="6.75" customWidth="1"/>
    <col min="6441" max="6619" width="8" customWidth="1"/>
    <col min="6654" max="6654" width="4.08203125" customWidth="1"/>
    <col min="6655" max="6655" width="35.58203125" customWidth="1"/>
    <col min="6657" max="6657" width="8.5" customWidth="1"/>
    <col min="6658" max="6677" width="4.08203125" customWidth="1"/>
    <col min="6678" max="6690" width="0" hidden="1" customWidth="1"/>
    <col min="6691" max="6692" width="7.58203125" customWidth="1"/>
    <col min="6693" max="6696" width="6.75" customWidth="1"/>
    <col min="6697" max="6875" width="8" customWidth="1"/>
    <col min="6910" max="6910" width="4.08203125" customWidth="1"/>
    <col min="6911" max="6911" width="35.58203125" customWidth="1"/>
    <col min="6913" max="6913" width="8.5" customWidth="1"/>
    <col min="6914" max="6933" width="4.08203125" customWidth="1"/>
    <col min="6934" max="6946" width="0" hidden="1" customWidth="1"/>
    <col min="6947" max="6948" width="7.58203125" customWidth="1"/>
    <col min="6949" max="6952" width="6.75" customWidth="1"/>
    <col min="6953" max="7131" width="8" customWidth="1"/>
    <col min="7166" max="7166" width="4.08203125" customWidth="1"/>
    <col min="7167" max="7167" width="35.58203125" customWidth="1"/>
    <col min="7169" max="7169" width="8.5" customWidth="1"/>
    <col min="7170" max="7189" width="4.08203125" customWidth="1"/>
    <col min="7190" max="7202" width="0" hidden="1" customWidth="1"/>
    <col min="7203" max="7204" width="7.58203125" customWidth="1"/>
    <col min="7205" max="7208" width="6.75" customWidth="1"/>
    <col min="7209" max="7387" width="8" customWidth="1"/>
    <col min="7422" max="7422" width="4.08203125" customWidth="1"/>
    <col min="7423" max="7423" width="35.58203125" customWidth="1"/>
    <col min="7425" max="7425" width="8.5" customWidth="1"/>
    <col min="7426" max="7445" width="4.08203125" customWidth="1"/>
    <col min="7446" max="7458" width="0" hidden="1" customWidth="1"/>
    <col min="7459" max="7460" width="7.58203125" customWidth="1"/>
    <col min="7461" max="7464" width="6.75" customWidth="1"/>
    <col min="7465" max="7643" width="8" customWidth="1"/>
    <col min="7678" max="7678" width="4.08203125" customWidth="1"/>
    <col min="7679" max="7679" width="35.58203125" customWidth="1"/>
    <col min="7681" max="7681" width="8.5" customWidth="1"/>
    <col min="7682" max="7701" width="4.08203125" customWidth="1"/>
    <col min="7702" max="7714" width="0" hidden="1" customWidth="1"/>
    <col min="7715" max="7716" width="7.58203125" customWidth="1"/>
    <col min="7717" max="7720" width="6.75" customWidth="1"/>
    <col min="7721" max="7899" width="8" customWidth="1"/>
    <col min="7934" max="7934" width="4.08203125" customWidth="1"/>
    <col min="7935" max="7935" width="35.58203125" customWidth="1"/>
    <col min="7937" max="7937" width="8.5" customWidth="1"/>
    <col min="7938" max="7957" width="4.08203125" customWidth="1"/>
    <col min="7958" max="7970" width="0" hidden="1" customWidth="1"/>
    <col min="7971" max="7972" width="7.58203125" customWidth="1"/>
    <col min="7973" max="7976" width="6.75" customWidth="1"/>
    <col min="7977" max="8155" width="8" customWidth="1"/>
    <col min="8190" max="8190" width="4.08203125" customWidth="1"/>
    <col min="8191" max="8191" width="35.58203125" customWidth="1"/>
    <col min="8193" max="8193" width="8.5" customWidth="1"/>
    <col min="8194" max="8213" width="4.08203125" customWidth="1"/>
    <col min="8214" max="8226" width="0" hidden="1" customWidth="1"/>
    <col min="8227" max="8228" width="7.58203125" customWidth="1"/>
    <col min="8229" max="8232" width="6.75" customWidth="1"/>
    <col min="8233" max="8411" width="8" customWidth="1"/>
    <col min="8446" max="8446" width="4.08203125" customWidth="1"/>
    <col min="8447" max="8447" width="35.58203125" customWidth="1"/>
    <col min="8449" max="8449" width="8.5" customWidth="1"/>
    <col min="8450" max="8469" width="4.08203125" customWidth="1"/>
    <col min="8470" max="8482" width="0" hidden="1" customWidth="1"/>
    <col min="8483" max="8484" width="7.58203125" customWidth="1"/>
    <col min="8485" max="8488" width="6.75" customWidth="1"/>
    <col min="8489" max="8667" width="8" customWidth="1"/>
    <col min="8702" max="8702" width="4.08203125" customWidth="1"/>
    <col min="8703" max="8703" width="35.58203125" customWidth="1"/>
    <col min="8705" max="8705" width="8.5" customWidth="1"/>
    <col min="8706" max="8725" width="4.08203125" customWidth="1"/>
    <col min="8726" max="8738" width="0" hidden="1" customWidth="1"/>
    <col min="8739" max="8740" width="7.58203125" customWidth="1"/>
    <col min="8741" max="8744" width="6.75" customWidth="1"/>
    <col min="8745" max="8923" width="8" customWidth="1"/>
    <col min="8958" max="8958" width="4.08203125" customWidth="1"/>
    <col min="8959" max="8959" width="35.58203125" customWidth="1"/>
    <col min="8961" max="8961" width="8.5" customWidth="1"/>
    <col min="8962" max="8981" width="4.08203125" customWidth="1"/>
    <col min="8982" max="8994" width="0" hidden="1" customWidth="1"/>
    <col min="8995" max="8996" width="7.58203125" customWidth="1"/>
    <col min="8997" max="9000" width="6.75" customWidth="1"/>
    <col min="9001" max="9179" width="8" customWidth="1"/>
    <col min="9214" max="9214" width="4.08203125" customWidth="1"/>
    <col min="9215" max="9215" width="35.58203125" customWidth="1"/>
    <col min="9217" max="9217" width="8.5" customWidth="1"/>
    <col min="9218" max="9237" width="4.08203125" customWidth="1"/>
    <col min="9238" max="9250" width="0" hidden="1" customWidth="1"/>
    <col min="9251" max="9252" width="7.58203125" customWidth="1"/>
    <col min="9253" max="9256" width="6.75" customWidth="1"/>
    <col min="9257" max="9435" width="8" customWidth="1"/>
    <col min="9470" max="9470" width="4.08203125" customWidth="1"/>
    <col min="9471" max="9471" width="35.58203125" customWidth="1"/>
    <col min="9473" max="9473" width="8.5" customWidth="1"/>
    <col min="9474" max="9493" width="4.08203125" customWidth="1"/>
    <col min="9494" max="9506" width="0" hidden="1" customWidth="1"/>
    <col min="9507" max="9508" width="7.58203125" customWidth="1"/>
    <col min="9509" max="9512" width="6.75" customWidth="1"/>
    <col min="9513" max="9691" width="8" customWidth="1"/>
    <col min="9726" max="9726" width="4.08203125" customWidth="1"/>
    <col min="9727" max="9727" width="35.58203125" customWidth="1"/>
    <col min="9729" max="9729" width="8.5" customWidth="1"/>
    <col min="9730" max="9749" width="4.08203125" customWidth="1"/>
    <col min="9750" max="9762" width="0" hidden="1" customWidth="1"/>
    <col min="9763" max="9764" width="7.58203125" customWidth="1"/>
    <col min="9765" max="9768" width="6.75" customWidth="1"/>
    <col min="9769" max="9947" width="8" customWidth="1"/>
    <col min="9982" max="9982" width="4.08203125" customWidth="1"/>
    <col min="9983" max="9983" width="35.58203125" customWidth="1"/>
    <col min="9985" max="9985" width="8.5" customWidth="1"/>
    <col min="9986" max="10005" width="4.08203125" customWidth="1"/>
    <col min="10006" max="10018" width="0" hidden="1" customWidth="1"/>
    <col min="10019" max="10020" width="7.58203125" customWidth="1"/>
    <col min="10021" max="10024" width="6.75" customWidth="1"/>
    <col min="10025" max="10203" width="8" customWidth="1"/>
    <col min="10238" max="10238" width="4.08203125" customWidth="1"/>
    <col min="10239" max="10239" width="35.58203125" customWidth="1"/>
    <col min="10241" max="10241" width="8.5" customWidth="1"/>
    <col min="10242" max="10261" width="4.08203125" customWidth="1"/>
    <col min="10262" max="10274" width="0" hidden="1" customWidth="1"/>
    <col min="10275" max="10276" width="7.58203125" customWidth="1"/>
    <col min="10277" max="10280" width="6.75" customWidth="1"/>
    <col min="10281" max="10459" width="8" customWidth="1"/>
    <col min="10494" max="10494" width="4.08203125" customWidth="1"/>
    <col min="10495" max="10495" width="35.58203125" customWidth="1"/>
    <col min="10497" max="10497" width="8.5" customWidth="1"/>
    <col min="10498" max="10517" width="4.08203125" customWidth="1"/>
    <col min="10518" max="10530" width="0" hidden="1" customWidth="1"/>
    <col min="10531" max="10532" width="7.58203125" customWidth="1"/>
    <col min="10533" max="10536" width="6.75" customWidth="1"/>
    <col min="10537" max="10715" width="8" customWidth="1"/>
    <col min="10750" max="10750" width="4.08203125" customWidth="1"/>
    <col min="10751" max="10751" width="35.58203125" customWidth="1"/>
    <col min="10753" max="10753" width="8.5" customWidth="1"/>
    <col min="10754" max="10773" width="4.08203125" customWidth="1"/>
    <col min="10774" max="10786" width="0" hidden="1" customWidth="1"/>
    <col min="10787" max="10788" width="7.58203125" customWidth="1"/>
    <col min="10789" max="10792" width="6.75" customWidth="1"/>
    <col min="10793" max="10971" width="8" customWidth="1"/>
    <col min="11006" max="11006" width="4.08203125" customWidth="1"/>
    <col min="11007" max="11007" width="35.58203125" customWidth="1"/>
    <col min="11009" max="11009" width="8.5" customWidth="1"/>
    <col min="11010" max="11029" width="4.08203125" customWidth="1"/>
    <col min="11030" max="11042" width="0" hidden="1" customWidth="1"/>
    <col min="11043" max="11044" width="7.58203125" customWidth="1"/>
    <col min="11045" max="11048" width="6.75" customWidth="1"/>
    <col min="11049" max="11227" width="8" customWidth="1"/>
    <col min="11262" max="11262" width="4.08203125" customWidth="1"/>
    <col min="11263" max="11263" width="35.58203125" customWidth="1"/>
    <col min="11265" max="11265" width="8.5" customWidth="1"/>
    <col min="11266" max="11285" width="4.08203125" customWidth="1"/>
    <col min="11286" max="11298" width="0" hidden="1" customWidth="1"/>
    <col min="11299" max="11300" width="7.58203125" customWidth="1"/>
    <col min="11301" max="11304" width="6.75" customWidth="1"/>
    <col min="11305" max="11483" width="8" customWidth="1"/>
    <col min="11518" max="11518" width="4.08203125" customWidth="1"/>
    <col min="11519" max="11519" width="35.58203125" customWidth="1"/>
    <col min="11521" max="11521" width="8.5" customWidth="1"/>
    <col min="11522" max="11541" width="4.08203125" customWidth="1"/>
    <col min="11542" max="11554" width="0" hidden="1" customWidth="1"/>
    <col min="11555" max="11556" width="7.58203125" customWidth="1"/>
    <col min="11557" max="11560" width="6.75" customWidth="1"/>
    <col min="11561" max="11739" width="8" customWidth="1"/>
    <col min="11774" max="11774" width="4.08203125" customWidth="1"/>
    <col min="11775" max="11775" width="35.58203125" customWidth="1"/>
    <col min="11777" max="11777" width="8.5" customWidth="1"/>
    <col min="11778" max="11797" width="4.08203125" customWidth="1"/>
    <col min="11798" max="11810" width="0" hidden="1" customWidth="1"/>
    <col min="11811" max="11812" width="7.58203125" customWidth="1"/>
    <col min="11813" max="11816" width="6.75" customWidth="1"/>
    <col min="11817" max="11995" width="8" customWidth="1"/>
    <col min="12030" max="12030" width="4.08203125" customWidth="1"/>
    <col min="12031" max="12031" width="35.58203125" customWidth="1"/>
    <col min="12033" max="12033" width="8.5" customWidth="1"/>
    <col min="12034" max="12053" width="4.08203125" customWidth="1"/>
    <col min="12054" max="12066" width="0" hidden="1" customWidth="1"/>
    <col min="12067" max="12068" width="7.58203125" customWidth="1"/>
    <col min="12069" max="12072" width="6.75" customWidth="1"/>
    <col min="12073" max="12251" width="8" customWidth="1"/>
    <col min="12286" max="12286" width="4.08203125" customWidth="1"/>
    <col min="12287" max="12287" width="35.58203125" customWidth="1"/>
    <col min="12289" max="12289" width="8.5" customWidth="1"/>
    <col min="12290" max="12309" width="4.08203125" customWidth="1"/>
    <col min="12310" max="12322" width="0" hidden="1" customWidth="1"/>
    <col min="12323" max="12324" width="7.58203125" customWidth="1"/>
    <col min="12325" max="12328" width="6.75" customWidth="1"/>
    <col min="12329" max="12507" width="8" customWidth="1"/>
    <col min="12542" max="12542" width="4.08203125" customWidth="1"/>
    <col min="12543" max="12543" width="35.58203125" customWidth="1"/>
    <col min="12545" max="12545" width="8.5" customWidth="1"/>
    <col min="12546" max="12565" width="4.08203125" customWidth="1"/>
    <col min="12566" max="12578" width="0" hidden="1" customWidth="1"/>
    <col min="12579" max="12580" width="7.58203125" customWidth="1"/>
    <col min="12581" max="12584" width="6.75" customWidth="1"/>
    <col min="12585" max="12763" width="8" customWidth="1"/>
    <col min="12798" max="12798" width="4.08203125" customWidth="1"/>
    <col min="12799" max="12799" width="35.58203125" customWidth="1"/>
    <col min="12801" max="12801" width="8.5" customWidth="1"/>
    <col min="12802" max="12821" width="4.08203125" customWidth="1"/>
    <col min="12822" max="12834" width="0" hidden="1" customWidth="1"/>
    <col min="12835" max="12836" width="7.58203125" customWidth="1"/>
    <col min="12837" max="12840" width="6.75" customWidth="1"/>
    <col min="12841" max="13019" width="8" customWidth="1"/>
    <col min="13054" max="13054" width="4.08203125" customWidth="1"/>
    <col min="13055" max="13055" width="35.58203125" customWidth="1"/>
    <col min="13057" max="13057" width="8.5" customWidth="1"/>
    <col min="13058" max="13077" width="4.08203125" customWidth="1"/>
    <col min="13078" max="13090" width="0" hidden="1" customWidth="1"/>
    <col min="13091" max="13092" width="7.58203125" customWidth="1"/>
    <col min="13093" max="13096" width="6.75" customWidth="1"/>
    <col min="13097" max="13275" width="8" customWidth="1"/>
    <col min="13310" max="13310" width="4.08203125" customWidth="1"/>
    <col min="13311" max="13311" width="35.58203125" customWidth="1"/>
    <col min="13313" max="13313" width="8.5" customWidth="1"/>
    <col min="13314" max="13333" width="4.08203125" customWidth="1"/>
    <col min="13334" max="13346" width="0" hidden="1" customWidth="1"/>
    <col min="13347" max="13348" width="7.58203125" customWidth="1"/>
    <col min="13349" max="13352" width="6.75" customWidth="1"/>
    <col min="13353" max="13531" width="8" customWidth="1"/>
    <col min="13566" max="13566" width="4.08203125" customWidth="1"/>
    <col min="13567" max="13567" width="35.58203125" customWidth="1"/>
    <col min="13569" max="13569" width="8.5" customWidth="1"/>
    <col min="13570" max="13589" width="4.08203125" customWidth="1"/>
    <col min="13590" max="13602" width="0" hidden="1" customWidth="1"/>
    <col min="13603" max="13604" width="7.58203125" customWidth="1"/>
    <col min="13605" max="13608" width="6.75" customWidth="1"/>
    <col min="13609" max="13787" width="8" customWidth="1"/>
    <col min="13822" max="13822" width="4.08203125" customWidth="1"/>
    <col min="13823" max="13823" width="35.58203125" customWidth="1"/>
    <col min="13825" max="13825" width="8.5" customWidth="1"/>
    <col min="13826" max="13845" width="4.08203125" customWidth="1"/>
    <col min="13846" max="13858" width="0" hidden="1" customWidth="1"/>
    <col min="13859" max="13860" width="7.58203125" customWidth="1"/>
    <col min="13861" max="13864" width="6.75" customWidth="1"/>
    <col min="13865" max="14043" width="8" customWidth="1"/>
    <col min="14078" max="14078" width="4.08203125" customWidth="1"/>
    <col min="14079" max="14079" width="35.58203125" customWidth="1"/>
    <col min="14081" max="14081" width="8.5" customWidth="1"/>
    <col min="14082" max="14101" width="4.08203125" customWidth="1"/>
    <col min="14102" max="14114" width="0" hidden="1" customWidth="1"/>
    <col min="14115" max="14116" width="7.58203125" customWidth="1"/>
    <col min="14117" max="14120" width="6.75" customWidth="1"/>
    <col min="14121" max="14299" width="8" customWidth="1"/>
    <col min="14334" max="14334" width="4.08203125" customWidth="1"/>
    <col min="14335" max="14335" width="35.58203125" customWidth="1"/>
    <col min="14337" max="14337" width="8.5" customWidth="1"/>
    <col min="14338" max="14357" width="4.08203125" customWidth="1"/>
    <col min="14358" max="14370" width="0" hidden="1" customWidth="1"/>
    <col min="14371" max="14372" width="7.58203125" customWidth="1"/>
    <col min="14373" max="14376" width="6.75" customWidth="1"/>
    <col min="14377" max="14555" width="8" customWidth="1"/>
    <col min="14590" max="14590" width="4.08203125" customWidth="1"/>
    <col min="14591" max="14591" width="35.58203125" customWidth="1"/>
    <col min="14593" max="14593" width="8.5" customWidth="1"/>
    <col min="14594" max="14613" width="4.08203125" customWidth="1"/>
    <col min="14614" max="14626" width="0" hidden="1" customWidth="1"/>
    <col min="14627" max="14628" width="7.58203125" customWidth="1"/>
    <col min="14629" max="14632" width="6.75" customWidth="1"/>
    <col min="14633" max="14811" width="8" customWidth="1"/>
    <col min="14846" max="14846" width="4.08203125" customWidth="1"/>
    <col min="14847" max="14847" width="35.58203125" customWidth="1"/>
    <col min="14849" max="14849" width="8.5" customWidth="1"/>
    <col min="14850" max="14869" width="4.08203125" customWidth="1"/>
    <col min="14870" max="14882" width="0" hidden="1" customWidth="1"/>
    <col min="14883" max="14884" width="7.58203125" customWidth="1"/>
    <col min="14885" max="14888" width="6.75" customWidth="1"/>
    <col min="14889" max="15067" width="8" customWidth="1"/>
    <col min="15102" max="15102" width="4.08203125" customWidth="1"/>
    <col min="15103" max="15103" width="35.58203125" customWidth="1"/>
    <col min="15105" max="15105" width="8.5" customWidth="1"/>
    <col min="15106" max="15125" width="4.08203125" customWidth="1"/>
    <col min="15126" max="15138" width="0" hidden="1" customWidth="1"/>
    <col min="15139" max="15140" width="7.58203125" customWidth="1"/>
    <col min="15141" max="15144" width="6.75" customWidth="1"/>
    <col min="15145" max="15323" width="8" customWidth="1"/>
    <col min="15358" max="15358" width="4.08203125" customWidth="1"/>
    <col min="15359" max="15359" width="35.58203125" customWidth="1"/>
    <col min="15361" max="15361" width="8.5" customWidth="1"/>
    <col min="15362" max="15381" width="4.08203125" customWidth="1"/>
    <col min="15382" max="15394" width="0" hidden="1" customWidth="1"/>
    <col min="15395" max="15396" width="7.58203125" customWidth="1"/>
    <col min="15397" max="15400" width="6.75" customWidth="1"/>
    <col min="15401" max="15579" width="8" customWidth="1"/>
    <col min="15614" max="15614" width="4.08203125" customWidth="1"/>
    <col min="15615" max="15615" width="35.58203125" customWidth="1"/>
    <col min="15617" max="15617" width="8.5" customWidth="1"/>
    <col min="15618" max="15637" width="4.08203125" customWidth="1"/>
    <col min="15638" max="15650" width="0" hidden="1" customWidth="1"/>
    <col min="15651" max="15652" width="7.58203125" customWidth="1"/>
    <col min="15653" max="15656" width="6.75" customWidth="1"/>
    <col min="15657" max="15835" width="8" customWidth="1"/>
    <col min="15870" max="15870" width="4.08203125" customWidth="1"/>
    <col min="15871" max="15871" width="35.58203125" customWidth="1"/>
    <col min="15873" max="15873" width="8.5" customWidth="1"/>
    <col min="15874" max="15893" width="4.08203125" customWidth="1"/>
    <col min="15894" max="15906" width="0" hidden="1" customWidth="1"/>
    <col min="15907" max="15908" width="7.58203125" customWidth="1"/>
    <col min="15909" max="15912" width="6.75" customWidth="1"/>
    <col min="15913" max="16091" width="8" customWidth="1"/>
    <col min="16126" max="16126" width="4.08203125" customWidth="1"/>
    <col min="16127" max="16127" width="35.58203125" customWidth="1"/>
    <col min="16129" max="16129" width="8.5" customWidth="1"/>
    <col min="16130" max="16149" width="4.08203125" customWidth="1"/>
    <col min="16150" max="16162" width="0" hidden="1" customWidth="1"/>
    <col min="16163" max="16164" width="7.58203125" customWidth="1"/>
    <col min="16165" max="16168" width="6.75" customWidth="1"/>
    <col min="16169" max="16347" width="8" customWidth="1"/>
  </cols>
  <sheetData>
    <row r="1" spans="1:187" ht="45" customHeight="1" thickBot="1">
      <c r="A1" s="133"/>
      <c r="B1" s="271" t="s">
        <v>277</v>
      </c>
      <c r="C1" s="134"/>
      <c r="U1" s="133"/>
      <c r="V1" s="186"/>
      <c r="X1" s="133"/>
      <c r="Y1" s="186"/>
      <c r="Z1" s="18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457" t="s">
        <v>176</v>
      </c>
      <c r="AO1" s="259" t="e">
        <f>SUM(AO3:AO11)</f>
        <v>#DIV/0!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</row>
    <row r="2" spans="1:187" ht="28" customHeight="1" thickBot="1">
      <c r="A2" s="136"/>
      <c r="B2" s="335" t="s">
        <v>158</v>
      </c>
      <c r="C2" s="379" t="s">
        <v>159</v>
      </c>
      <c r="D2" s="380" t="s">
        <v>65</v>
      </c>
      <c r="E2" s="137">
        <v>1</v>
      </c>
      <c r="F2" s="137">
        <v>2</v>
      </c>
      <c r="G2" s="137">
        <v>3</v>
      </c>
      <c r="H2" s="137">
        <v>4</v>
      </c>
      <c r="I2" s="137">
        <v>5</v>
      </c>
      <c r="J2" s="137">
        <v>6</v>
      </c>
      <c r="K2" s="137">
        <v>7</v>
      </c>
      <c r="L2" s="137">
        <v>8</v>
      </c>
      <c r="M2" s="137">
        <v>9</v>
      </c>
      <c r="N2" s="137">
        <v>10</v>
      </c>
      <c r="O2" s="137">
        <v>1</v>
      </c>
      <c r="P2" s="137">
        <v>2</v>
      </c>
      <c r="Q2" s="137">
        <v>3</v>
      </c>
      <c r="R2" s="137">
        <v>4</v>
      </c>
      <c r="S2" s="137">
        <v>5</v>
      </c>
      <c r="T2" s="137">
        <v>6</v>
      </c>
      <c r="U2" s="137">
        <v>7</v>
      </c>
      <c r="V2" s="137">
        <v>8</v>
      </c>
      <c r="W2" s="137">
        <v>19</v>
      </c>
      <c r="X2" s="137">
        <v>20</v>
      </c>
      <c r="Y2" s="137"/>
      <c r="Z2" s="137"/>
      <c r="AA2" s="137"/>
      <c r="AB2" s="137"/>
      <c r="AC2" s="137"/>
      <c r="AD2" s="137"/>
      <c r="AE2" s="137"/>
      <c r="AF2" s="137"/>
      <c r="AG2" s="138"/>
      <c r="AH2" s="220" t="s">
        <v>160</v>
      </c>
      <c r="AI2" s="221" t="s">
        <v>161</v>
      </c>
      <c r="AJ2" s="222" t="s">
        <v>162</v>
      </c>
      <c r="AK2" s="221" t="s">
        <v>163</v>
      </c>
      <c r="AL2" s="247" t="s">
        <v>177</v>
      </c>
      <c r="AM2" s="223" t="s">
        <v>178</v>
      </c>
      <c r="AN2" s="458"/>
      <c r="AO2" s="249" t="s">
        <v>177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</row>
    <row r="3" spans="1:187" s="14" customFormat="1" ht="23">
      <c r="A3" s="139">
        <v>1</v>
      </c>
      <c r="B3" s="406" t="s">
        <v>293</v>
      </c>
      <c r="C3" s="443" t="s">
        <v>0</v>
      </c>
      <c r="D3" s="434" t="s">
        <v>99</v>
      </c>
      <c r="E3" s="140"/>
      <c r="F3" s="208">
        <v>5</v>
      </c>
      <c r="G3" s="208">
        <v>5</v>
      </c>
      <c r="H3" s="266">
        <v>5</v>
      </c>
      <c r="I3" s="208">
        <v>3</v>
      </c>
      <c r="J3" s="208">
        <v>4</v>
      </c>
      <c r="K3" s="208">
        <v>5</v>
      </c>
      <c r="L3" s="208">
        <v>2</v>
      </c>
      <c r="M3" s="168"/>
      <c r="N3" s="208"/>
      <c r="O3" s="148"/>
      <c r="P3" s="168">
        <v>5</v>
      </c>
      <c r="Q3" s="149">
        <v>1</v>
      </c>
      <c r="R3" s="168">
        <v>5</v>
      </c>
      <c r="S3" s="168">
        <v>1</v>
      </c>
      <c r="T3" s="168">
        <v>0</v>
      </c>
      <c r="U3" s="149">
        <v>5</v>
      </c>
      <c r="V3" s="168">
        <v>3</v>
      </c>
      <c r="W3" s="208"/>
      <c r="X3" s="208"/>
      <c r="Y3" s="208"/>
      <c r="Z3" s="208"/>
      <c r="AA3" s="143"/>
      <c r="AB3" s="143"/>
      <c r="AC3" s="224"/>
      <c r="AD3" s="143"/>
      <c r="AE3" s="143"/>
      <c r="AF3" s="143"/>
      <c r="AG3" s="225"/>
      <c r="AH3" s="226">
        <v>7</v>
      </c>
      <c r="AI3" s="227">
        <v>7</v>
      </c>
      <c r="AJ3" s="228">
        <f t="shared" ref="AJ3:AJ34" si="0">SUM(E3:AG3)</f>
        <v>49</v>
      </c>
      <c r="AK3" s="229">
        <f>SUM(E3:E34)</f>
        <v>53</v>
      </c>
      <c r="AL3" s="248">
        <f>SUM((AH3+AI3)+((AH3*100)/(AH3+AI3)+((((AJ3-AK3)+((AH3+AI3)*5))*50)/((AH3+AI3)*5))))</f>
        <v>111.14285714285714</v>
      </c>
      <c r="AM3" s="145">
        <f t="shared" ref="AM3:AM21" si="1">SUM(AJ3-AK3)</f>
        <v>-4</v>
      </c>
      <c r="AN3" s="230" t="s">
        <v>173</v>
      </c>
      <c r="AO3" s="250">
        <f>AL3</f>
        <v>111.14285714285714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</row>
    <row r="4" spans="1:187" s="133" customFormat="1" ht="23">
      <c r="A4" s="146">
        <v>2</v>
      </c>
      <c r="B4" s="442" t="s">
        <v>135</v>
      </c>
      <c r="C4" s="443" t="s">
        <v>0</v>
      </c>
      <c r="D4" s="435" t="s">
        <v>73</v>
      </c>
      <c r="E4" s="205">
        <v>3</v>
      </c>
      <c r="F4" s="148"/>
      <c r="G4" s="168">
        <v>1</v>
      </c>
      <c r="H4" s="170">
        <v>3</v>
      </c>
      <c r="I4" s="168">
        <v>1</v>
      </c>
      <c r="J4" s="168">
        <v>1</v>
      </c>
      <c r="K4" s="168">
        <v>5</v>
      </c>
      <c r="L4" s="168">
        <v>1</v>
      </c>
      <c r="M4" s="168"/>
      <c r="N4" s="206"/>
      <c r="O4" s="168">
        <v>1</v>
      </c>
      <c r="P4" s="148"/>
      <c r="Q4" s="168">
        <v>3</v>
      </c>
      <c r="R4" s="168">
        <v>3</v>
      </c>
      <c r="S4" s="275">
        <v>1</v>
      </c>
      <c r="T4" s="168">
        <v>1</v>
      </c>
      <c r="U4" s="168">
        <v>4</v>
      </c>
      <c r="V4" s="168">
        <v>2</v>
      </c>
      <c r="W4" s="169"/>
      <c r="X4" s="168"/>
      <c r="Y4" s="386"/>
      <c r="Z4" s="277"/>
      <c r="AA4" s="423"/>
      <c r="AB4" s="423"/>
      <c r="AC4" s="423"/>
      <c r="AD4" s="423"/>
      <c r="AE4" s="423"/>
      <c r="AF4" s="423"/>
      <c r="AG4" s="424"/>
      <c r="AH4" s="441">
        <v>1</v>
      </c>
      <c r="AI4" s="437">
        <v>13</v>
      </c>
      <c r="AJ4" s="419">
        <f t="shared" si="0"/>
        <v>30</v>
      </c>
      <c r="AK4" s="420">
        <f>SUM(F3:F34)</f>
        <v>69</v>
      </c>
      <c r="AL4" s="248">
        <f t="shared" ref="AL4:AL22" si="2">SUM((AH4+AI4)+((AH4*100)/(AH4+AI4)+((((AJ4-AK4)+((AH4+AI4)*5))*50)/((AH4+AI4)*5))))</f>
        <v>43.285714285714285</v>
      </c>
      <c r="AM4" s="157">
        <f t="shared" si="1"/>
        <v>-39</v>
      </c>
      <c r="AN4" s="158" t="s">
        <v>175</v>
      </c>
      <c r="AO4" s="250">
        <f t="shared" ref="AO4:AO22" si="3">AL4</f>
        <v>43.285714285714285</v>
      </c>
    </row>
    <row r="5" spans="1:187" s="133" customFormat="1" ht="23">
      <c r="A5" s="146">
        <v>3</v>
      </c>
      <c r="B5" s="406" t="s">
        <v>284</v>
      </c>
      <c r="C5" s="377" t="s">
        <v>0</v>
      </c>
      <c r="D5" s="432" t="s">
        <v>99</v>
      </c>
      <c r="E5" s="147">
        <v>4</v>
      </c>
      <c r="F5" s="168">
        <v>5</v>
      </c>
      <c r="G5" s="148"/>
      <c r="H5" s="150">
        <v>2</v>
      </c>
      <c r="I5" s="149">
        <v>3</v>
      </c>
      <c r="J5" s="149">
        <v>4</v>
      </c>
      <c r="K5" s="159">
        <v>5</v>
      </c>
      <c r="L5" s="447">
        <v>2</v>
      </c>
      <c r="M5" s="168"/>
      <c r="N5" s="168"/>
      <c r="O5" s="149">
        <v>5</v>
      </c>
      <c r="P5" s="168">
        <v>5</v>
      </c>
      <c r="Q5" s="148"/>
      <c r="R5" s="168">
        <v>5</v>
      </c>
      <c r="S5" s="168">
        <v>5</v>
      </c>
      <c r="T5" s="149">
        <v>4</v>
      </c>
      <c r="U5" s="168">
        <v>5</v>
      </c>
      <c r="V5" s="168">
        <v>3</v>
      </c>
      <c r="W5" s="168"/>
      <c r="X5" s="168"/>
      <c r="Y5" s="168"/>
      <c r="Z5" s="168"/>
      <c r="AA5" s="153"/>
      <c r="AB5" s="153"/>
      <c r="AC5" s="164"/>
      <c r="AD5" s="153"/>
      <c r="AE5" s="153"/>
      <c r="AF5" s="153"/>
      <c r="AG5" s="231"/>
      <c r="AH5" s="232">
        <v>8</v>
      </c>
      <c r="AI5" s="233">
        <v>6</v>
      </c>
      <c r="AJ5" s="234">
        <f t="shared" si="0"/>
        <v>57</v>
      </c>
      <c r="AK5" s="235">
        <f>SUM(G3:G34)</f>
        <v>44</v>
      </c>
      <c r="AL5" s="248">
        <f t="shared" si="2"/>
        <v>130.42857142857144</v>
      </c>
      <c r="AM5" s="157">
        <f t="shared" si="1"/>
        <v>13</v>
      </c>
      <c r="AN5" s="236" t="s">
        <v>164</v>
      </c>
      <c r="AO5" s="250">
        <f t="shared" si="3"/>
        <v>130.42857142857144</v>
      </c>
    </row>
    <row r="6" spans="1:187" s="163" customFormat="1" ht="23.5" thickBot="1">
      <c r="A6" s="146">
        <v>4</v>
      </c>
      <c r="B6" s="407" t="s">
        <v>294</v>
      </c>
      <c r="C6" s="376" t="s">
        <v>0</v>
      </c>
      <c r="D6" s="432" t="s">
        <v>99</v>
      </c>
      <c r="E6" s="161">
        <v>3</v>
      </c>
      <c r="F6" s="170">
        <v>5</v>
      </c>
      <c r="G6" s="170">
        <v>5</v>
      </c>
      <c r="H6" s="162"/>
      <c r="I6" s="149">
        <v>0</v>
      </c>
      <c r="J6" s="149">
        <v>5</v>
      </c>
      <c r="K6" s="149">
        <v>5</v>
      </c>
      <c r="L6" s="149">
        <v>2</v>
      </c>
      <c r="M6" s="168"/>
      <c r="N6" s="170"/>
      <c r="O6" s="168">
        <v>3</v>
      </c>
      <c r="P6" s="168">
        <v>5</v>
      </c>
      <c r="Q6" s="168">
        <v>2</v>
      </c>
      <c r="R6" s="148"/>
      <c r="S6" s="168">
        <v>0</v>
      </c>
      <c r="T6" s="168">
        <v>3</v>
      </c>
      <c r="U6" s="168">
        <v>5</v>
      </c>
      <c r="V6" s="168">
        <v>2</v>
      </c>
      <c r="W6" s="168"/>
      <c r="X6" s="168"/>
      <c r="Y6" s="169"/>
      <c r="Z6" s="168"/>
      <c r="AA6" s="153"/>
      <c r="AB6" s="153"/>
      <c r="AC6" s="164"/>
      <c r="AD6" s="153"/>
      <c r="AE6" s="153"/>
      <c r="AF6" s="153"/>
      <c r="AG6" s="231"/>
      <c r="AH6" s="232">
        <v>6</v>
      </c>
      <c r="AI6" s="233">
        <v>8</v>
      </c>
      <c r="AJ6" s="234">
        <f t="shared" si="0"/>
        <v>45</v>
      </c>
      <c r="AK6" s="235">
        <f>SUM(H3:H34)</f>
        <v>49</v>
      </c>
      <c r="AL6" s="248">
        <f t="shared" si="2"/>
        <v>104</v>
      </c>
      <c r="AM6" s="157">
        <f t="shared" si="1"/>
        <v>-4</v>
      </c>
      <c r="AN6" s="236" t="s">
        <v>168</v>
      </c>
      <c r="AO6" s="250">
        <f t="shared" si="3"/>
        <v>104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</row>
    <row r="7" spans="1:187" s="133" customFormat="1" ht="23">
      <c r="A7" s="146">
        <v>5</v>
      </c>
      <c r="B7" s="408" t="s">
        <v>94</v>
      </c>
      <c r="C7" s="376" t="s">
        <v>0</v>
      </c>
      <c r="D7" s="434" t="s">
        <v>280</v>
      </c>
      <c r="E7" s="161">
        <v>5</v>
      </c>
      <c r="F7" s="170">
        <v>5</v>
      </c>
      <c r="G7" s="170">
        <v>5</v>
      </c>
      <c r="H7" s="149">
        <v>5</v>
      </c>
      <c r="I7" s="148"/>
      <c r="J7" s="149">
        <v>5</v>
      </c>
      <c r="K7" s="149">
        <v>5</v>
      </c>
      <c r="L7" s="149">
        <v>5</v>
      </c>
      <c r="M7" s="168"/>
      <c r="N7" s="168"/>
      <c r="O7" s="168">
        <v>5</v>
      </c>
      <c r="P7" s="168">
        <v>5</v>
      </c>
      <c r="Q7" s="168">
        <v>3</v>
      </c>
      <c r="R7" s="168">
        <v>5</v>
      </c>
      <c r="S7" s="148"/>
      <c r="T7" s="168">
        <v>5</v>
      </c>
      <c r="U7" s="168">
        <v>5</v>
      </c>
      <c r="V7" s="168">
        <v>5</v>
      </c>
      <c r="W7" s="168"/>
      <c r="X7" s="168"/>
      <c r="Y7" s="168"/>
      <c r="Z7" s="168"/>
      <c r="AA7" s="153"/>
      <c r="AB7" s="153"/>
      <c r="AC7" s="164"/>
      <c r="AD7" s="153"/>
      <c r="AE7" s="153"/>
      <c r="AF7" s="153"/>
      <c r="AG7" s="231"/>
      <c r="AH7" s="232">
        <v>13</v>
      </c>
      <c r="AI7" s="233">
        <v>1</v>
      </c>
      <c r="AJ7" s="234">
        <f t="shared" si="0"/>
        <v>68</v>
      </c>
      <c r="AK7" s="235">
        <f>SUM(I3:I34)</f>
        <v>20</v>
      </c>
      <c r="AL7" s="248">
        <f t="shared" si="2"/>
        <v>191.14285714285717</v>
      </c>
      <c r="AM7" s="157">
        <f t="shared" si="1"/>
        <v>48</v>
      </c>
      <c r="AN7" s="390" t="s">
        <v>167</v>
      </c>
      <c r="AO7" s="250">
        <f t="shared" si="3"/>
        <v>191.14285714285717</v>
      </c>
    </row>
    <row r="8" spans="1:187" s="133" customFormat="1" ht="23">
      <c r="A8" s="146">
        <v>6</v>
      </c>
      <c r="B8" s="406" t="s">
        <v>295</v>
      </c>
      <c r="C8" s="376" t="s">
        <v>0</v>
      </c>
      <c r="D8" s="434" t="s">
        <v>280</v>
      </c>
      <c r="E8" s="161">
        <v>5</v>
      </c>
      <c r="F8" s="170">
        <v>5</v>
      </c>
      <c r="G8" s="170">
        <v>5</v>
      </c>
      <c r="H8" s="149">
        <v>2</v>
      </c>
      <c r="I8" s="149">
        <v>2</v>
      </c>
      <c r="J8" s="148"/>
      <c r="K8" s="149">
        <v>5</v>
      </c>
      <c r="L8" s="149">
        <v>5</v>
      </c>
      <c r="M8" s="168"/>
      <c r="N8" s="168"/>
      <c r="O8" s="168">
        <v>5</v>
      </c>
      <c r="P8" s="168">
        <v>5</v>
      </c>
      <c r="Q8" s="168">
        <v>5</v>
      </c>
      <c r="R8" s="168">
        <v>5</v>
      </c>
      <c r="S8" s="275">
        <v>0</v>
      </c>
      <c r="T8" s="148"/>
      <c r="U8" s="168">
        <v>5</v>
      </c>
      <c r="V8" s="168">
        <v>5</v>
      </c>
      <c r="W8" s="168"/>
      <c r="X8" s="168"/>
      <c r="Y8" s="169"/>
      <c r="Z8" s="168"/>
      <c r="AA8" s="164"/>
      <c r="AB8" s="164"/>
      <c r="AC8" s="164"/>
      <c r="AD8" s="164"/>
      <c r="AE8" s="164"/>
      <c r="AF8" s="164"/>
      <c r="AG8" s="231"/>
      <c r="AH8" s="232">
        <v>11</v>
      </c>
      <c r="AI8" s="233">
        <v>3</v>
      </c>
      <c r="AJ8" s="234">
        <f t="shared" si="0"/>
        <v>59</v>
      </c>
      <c r="AK8" s="235">
        <f>SUM(J3:J34)</f>
        <v>41</v>
      </c>
      <c r="AL8" s="248">
        <f t="shared" si="2"/>
        <v>155.42857142857142</v>
      </c>
      <c r="AM8" s="157">
        <f t="shared" si="1"/>
        <v>18</v>
      </c>
      <c r="AN8" s="391" t="s">
        <v>165</v>
      </c>
      <c r="AO8" s="250">
        <f t="shared" si="3"/>
        <v>155.42857142857142</v>
      </c>
    </row>
    <row r="9" spans="1:187" s="163" customFormat="1" ht="23.5" thickBot="1">
      <c r="A9" s="146">
        <v>7</v>
      </c>
      <c r="B9" s="406" t="s">
        <v>296</v>
      </c>
      <c r="C9" s="376" t="s">
        <v>297</v>
      </c>
      <c r="D9" s="432" t="s">
        <v>280</v>
      </c>
      <c r="E9" s="147">
        <v>2</v>
      </c>
      <c r="F9" s="168">
        <v>4</v>
      </c>
      <c r="G9" s="168">
        <v>2</v>
      </c>
      <c r="H9" s="149">
        <v>1</v>
      </c>
      <c r="I9" s="165">
        <v>0</v>
      </c>
      <c r="J9" s="168">
        <v>3</v>
      </c>
      <c r="K9" s="148"/>
      <c r="L9" s="149">
        <v>1</v>
      </c>
      <c r="M9" s="168"/>
      <c r="N9" s="168"/>
      <c r="O9" s="168">
        <v>2</v>
      </c>
      <c r="P9" s="168">
        <v>5</v>
      </c>
      <c r="Q9" s="168">
        <v>1</v>
      </c>
      <c r="R9" s="168">
        <v>0</v>
      </c>
      <c r="S9" s="275">
        <v>0</v>
      </c>
      <c r="T9" s="168">
        <v>1</v>
      </c>
      <c r="U9" s="148"/>
      <c r="V9" s="168">
        <v>0</v>
      </c>
      <c r="W9" s="168"/>
      <c r="X9" s="168"/>
      <c r="Y9" s="168"/>
      <c r="Z9" s="168"/>
      <c r="AA9" s="153"/>
      <c r="AB9" s="153"/>
      <c r="AC9" s="153"/>
      <c r="AD9" s="153"/>
      <c r="AE9" s="153"/>
      <c r="AF9" s="153"/>
      <c r="AG9" s="237"/>
      <c r="AH9" s="232">
        <v>1</v>
      </c>
      <c r="AI9" s="233">
        <v>13</v>
      </c>
      <c r="AJ9" s="234">
        <f t="shared" si="0"/>
        <v>22</v>
      </c>
      <c r="AK9" s="235">
        <f>SUM(K3:K34)</f>
        <v>62</v>
      </c>
      <c r="AL9" s="248">
        <f t="shared" si="2"/>
        <v>42.571428571428569</v>
      </c>
      <c r="AM9" s="157">
        <f t="shared" si="1"/>
        <v>-40</v>
      </c>
      <c r="AN9" s="236" t="s">
        <v>172</v>
      </c>
      <c r="AO9" s="250">
        <f t="shared" si="3"/>
        <v>42.571428571428569</v>
      </c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</row>
    <row r="10" spans="1:187" s="133" customFormat="1" ht="23">
      <c r="A10" s="146">
        <v>8</v>
      </c>
      <c r="B10" s="406" t="s">
        <v>138</v>
      </c>
      <c r="C10" s="376" t="s">
        <v>297</v>
      </c>
      <c r="D10" s="433" t="s">
        <v>73</v>
      </c>
      <c r="E10" s="147">
        <v>5</v>
      </c>
      <c r="F10" s="168">
        <v>5</v>
      </c>
      <c r="G10" s="168">
        <v>1</v>
      </c>
      <c r="H10" s="149">
        <v>5</v>
      </c>
      <c r="I10" s="149">
        <v>2</v>
      </c>
      <c r="J10" s="149">
        <v>1</v>
      </c>
      <c r="K10" s="447">
        <v>2</v>
      </c>
      <c r="L10" s="148"/>
      <c r="M10" s="168"/>
      <c r="N10" s="168"/>
      <c r="O10" s="168">
        <v>5</v>
      </c>
      <c r="P10" s="168">
        <v>5</v>
      </c>
      <c r="Q10" s="168">
        <v>5</v>
      </c>
      <c r="R10" s="447">
        <v>3</v>
      </c>
      <c r="S10" s="275">
        <v>2</v>
      </c>
      <c r="T10" s="168">
        <v>4</v>
      </c>
      <c r="U10" s="447">
        <v>1</v>
      </c>
      <c r="V10" s="148"/>
      <c r="W10" s="168"/>
      <c r="X10" s="168"/>
      <c r="Y10" s="168"/>
      <c r="Z10" s="168"/>
      <c r="AA10" s="153"/>
      <c r="AB10" s="153"/>
      <c r="AC10" s="153"/>
      <c r="AD10" s="153"/>
      <c r="AE10" s="153"/>
      <c r="AF10" s="153"/>
      <c r="AG10" s="237"/>
      <c r="AH10" s="232">
        <v>9</v>
      </c>
      <c r="AI10" s="233">
        <v>5</v>
      </c>
      <c r="AJ10" s="234">
        <f t="shared" si="0"/>
        <v>46</v>
      </c>
      <c r="AK10" s="235">
        <f>SUM(L3:L34)</f>
        <v>38</v>
      </c>
      <c r="AL10" s="248">
        <f t="shared" si="2"/>
        <v>134</v>
      </c>
      <c r="AM10" s="157">
        <f t="shared" si="1"/>
        <v>8</v>
      </c>
      <c r="AN10" s="392" t="s">
        <v>171</v>
      </c>
      <c r="AO10" s="250">
        <f t="shared" si="3"/>
        <v>134</v>
      </c>
    </row>
    <row r="11" spans="1:187" s="133" customFormat="1" ht="23">
      <c r="A11" s="146"/>
      <c r="B11" s="406"/>
      <c r="C11" s="376"/>
      <c r="D11" s="433"/>
      <c r="E11" s="205"/>
      <c r="F11" s="168"/>
      <c r="G11" s="168"/>
      <c r="H11" s="206"/>
      <c r="I11" s="168"/>
      <c r="J11" s="168"/>
      <c r="K11" s="168"/>
      <c r="L11" s="168"/>
      <c r="M11" s="148"/>
      <c r="N11" s="168"/>
      <c r="O11" s="168"/>
      <c r="P11" s="168"/>
      <c r="Q11" s="206"/>
      <c r="R11" s="168"/>
      <c r="S11" s="168"/>
      <c r="T11" s="168"/>
      <c r="U11" s="206"/>
      <c r="V11" s="168"/>
      <c r="W11" s="168"/>
      <c r="X11" s="168"/>
      <c r="Y11" s="168"/>
      <c r="Z11" s="168"/>
      <c r="AA11" s="166"/>
      <c r="AB11" s="166"/>
      <c r="AC11" s="166"/>
      <c r="AD11" s="166"/>
      <c r="AE11" s="166"/>
      <c r="AF11" s="166"/>
      <c r="AG11" s="238"/>
      <c r="AH11" s="232"/>
      <c r="AI11" s="233"/>
      <c r="AJ11" s="234">
        <f t="shared" si="0"/>
        <v>0</v>
      </c>
      <c r="AK11" s="235">
        <f>SUM(M3:M34)</f>
        <v>0</v>
      </c>
      <c r="AL11" s="248" t="e">
        <f t="shared" si="2"/>
        <v>#DIV/0!</v>
      </c>
      <c r="AM11" s="157">
        <f t="shared" si="1"/>
        <v>0</v>
      </c>
      <c r="AN11" s="239"/>
      <c r="AO11" s="250" t="e">
        <f t="shared" si="3"/>
        <v>#DIV/0!</v>
      </c>
    </row>
    <row r="12" spans="1:187" s="163" customFormat="1" ht="23.5" thickBot="1">
      <c r="A12" s="146"/>
      <c r="B12" s="448" t="s">
        <v>299</v>
      </c>
      <c r="C12" s="376"/>
      <c r="D12" s="433"/>
      <c r="E12" s="147"/>
      <c r="F12" s="168"/>
      <c r="G12" s="168"/>
      <c r="H12" s="149"/>
      <c r="I12" s="149"/>
      <c r="J12" s="149"/>
      <c r="K12" s="149"/>
      <c r="L12" s="149"/>
      <c r="M12" s="209"/>
      <c r="N12" s="148"/>
      <c r="O12" s="149"/>
      <c r="P12" s="168"/>
      <c r="Q12" s="149"/>
      <c r="R12" s="168"/>
      <c r="S12" s="168"/>
      <c r="T12" s="149"/>
      <c r="U12" s="149"/>
      <c r="V12" s="168"/>
      <c r="W12" s="168"/>
      <c r="X12" s="168"/>
      <c r="Y12" s="168"/>
      <c r="Z12" s="168"/>
      <c r="AA12" s="159"/>
      <c r="AB12" s="159"/>
      <c r="AC12" s="159"/>
      <c r="AD12" s="159"/>
      <c r="AE12" s="159"/>
      <c r="AF12" s="159"/>
      <c r="AG12" s="167"/>
      <c r="AH12" s="232"/>
      <c r="AI12" s="233"/>
      <c r="AJ12" s="234">
        <f t="shared" si="0"/>
        <v>0</v>
      </c>
      <c r="AK12" s="235">
        <f>SUM(N3:N34)</f>
        <v>0</v>
      </c>
      <c r="AL12" s="248" t="e">
        <f t="shared" si="2"/>
        <v>#DIV/0!</v>
      </c>
      <c r="AM12" s="157">
        <f t="shared" si="1"/>
        <v>0</v>
      </c>
      <c r="AN12" s="158"/>
      <c r="AO12" s="250" t="e">
        <f t="shared" si="3"/>
        <v>#DIV/0!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</row>
    <row r="13" spans="1:187" s="133" customFormat="1" ht="23.5">
      <c r="A13" s="139">
        <v>1</v>
      </c>
      <c r="B13" s="406" t="s">
        <v>293</v>
      </c>
      <c r="C13" s="443" t="s">
        <v>0</v>
      </c>
      <c r="D13" s="434" t="s">
        <v>99</v>
      </c>
      <c r="E13" s="148"/>
      <c r="F13" s="168">
        <v>5</v>
      </c>
      <c r="G13" s="149">
        <v>1</v>
      </c>
      <c r="H13" s="168">
        <v>5</v>
      </c>
      <c r="I13" s="168">
        <v>1</v>
      </c>
      <c r="J13" s="168">
        <v>0</v>
      </c>
      <c r="K13" s="149">
        <v>5</v>
      </c>
      <c r="L13" s="168">
        <v>3</v>
      </c>
      <c r="M13" s="210"/>
      <c r="N13" s="149"/>
      <c r="O13" s="148"/>
      <c r="P13" s="168"/>
      <c r="Q13" s="149"/>
      <c r="R13" s="168"/>
      <c r="S13" s="168"/>
      <c r="T13" s="168"/>
      <c r="U13" s="149"/>
      <c r="V13" s="168"/>
      <c r="W13" s="168"/>
      <c r="X13" s="160"/>
      <c r="Y13" s="160"/>
      <c r="Z13" s="160"/>
      <c r="AA13" s="159"/>
      <c r="AB13" s="159"/>
      <c r="AC13" s="159"/>
      <c r="AD13" s="159"/>
      <c r="AE13" s="159"/>
      <c r="AF13" s="159"/>
      <c r="AG13" s="167"/>
      <c r="AH13" s="232"/>
      <c r="AI13" s="233"/>
      <c r="AJ13" s="234">
        <f t="shared" si="0"/>
        <v>20</v>
      </c>
      <c r="AK13" s="235">
        <f>SUM(O3:O34)</f>
        <v>26</v>
      </c>
      <c r="AL13" s="248" t="e">
        <f t="shared" si="2"/>
        <v>#DIV/0!</v>
      </c>
      <c r="AM13" s="157">
        <f t="shared" si="1"/>
        <v>-6</v>
      </c>
      <c r="AN13" s="158"/>
      <c r="AO13" s="250" t="e">
        <f t="shared" si="3"/>
        <v>#DIV/0!</v>
      </c>
    </row>
    <row r="14" spans="1:187" s="133" customFormat="1" ht="23.5">
      <c r="A14" s="146">
        <v>2</v>
      </c>
      <c r="B14" s="442" t="s">
        <v>135</v>
      </c>
      <c r="C14" s="443" t="s">
        <v>0</v>
      </c>
      <c r="D14" s="435" t="s">
        <v>73</v>
      </c>
      <c r="E14" s="168">
        <v>1</v>
      </c>
      <c r="F14" s="148"/>
      <c r="G14" s="168">
        <v>3</v>
      </c>
      <c r="H14" s="168">
        <v>3</v>
      </c>
      <c r="I14" s="275">
        <v>1</v>
      </c>
      <c r="J14" s="168">
        <v>1</v>
      </c>
      <c r="K14" s="168">
        <v>4</v>
      </c>
      <c r="L14" s="168">
        <v>2</v>
      </c>
      <c r="M14" s="168"/>
      <c r="N14" s="206"/>
      <c r="O14" s="169"/>
      <c r="P14" s="148"/>
      <c r="Q14" s="168"/>
      <c r="R14" s="168"/>
      <c r="S14" s="275"/>
      <c r="T14" s="169"/>
      <c r="U14" s="168"/>
      <c r="V14" s="168"/>
      <c r="W14" s="275"/>
      <c r="X14" s="160"/>
      <c r="Y14" s="160"/>
      <c r="Z14" s="160"/>
      <c r="AA14" s="275"/>
      <c r="AB14" s="160"/>
      <c r="AC14" s="160"/>
      <c r="AD14" s="160"/>
      <c r="AE14" s="160"/>
      <c r="AF14" s="160"/>
      <c r="AG14" s="418"/>
      <c r="AH14" s="441"/>
      <c r="AI14" s="437"/>
      <c r="AJ14" s="419">
        <f t="shared" si="0"/>
        <v>15</v>
      </c>
      <c r="AK14" s="420">
        <f>SUM(P3:P34)</f>
        <v>35</v>
      </c>
      <c r="AL14" s="421" t="e">
        <f t="shared" si="2"/>
        <v>#DIV/0!</v>
      </c>
      <c r="AM14" s="422">
        <f t="shared" si="1"/>
        <v>-20</v>
      </c>
      <c r="AN14" s="158"/>
      <c r="AO14" s="250" t="e">
        <f t="shared" si="3"/>
        <v>#DIV/0!</v>
      </c>
    </row>
    <row r="15" spans="1:187" s="133" customFormat="1" ht="23.5">
      <c r="A15" s="146">
        <v>3</v>
      </c>
      <c r="B15" s="406" t="s">
        <v>284</v>
      </c>
      <c r="C15" s="377" t="s">
        <v>0</v>
      </c>
      <c r="D15" s="432" t="s">
        <v>99</v>
      </c>
      <c r="E15" s="149">
        <v>5</v>
      </c>
      <c r="F15" s="168">
        <v>5</v>
      </c>
      <c r="G15" s="148"/>
      <c r="H15" s="168">
        <v>5</v>
      </c>
      <c r="I15" s="168">
        <v>5</v>
      </c>
      <c r="J15" s="149">
        <v>4</v>
      </c>
      <c r="K15" s="168">
        <v>5</v>
      </c>
      <c r="L15" s="168">
        <v>3</v>
      </c>
      <c r="M15" s="168"/>
      <c r="N15" s="149"/>
      <c r="O15" s="149"/>
      <c r="P15" s="168"/>
      <c r="Q15" s="148"/>
      <c r="R15" s="168"/>
      <c r="S15" s="168"/>
      <c r="T15" s="149"/>
      <c r="U15" s="168"/>
      <c r="V15" s="168"/>
      <c r="W15" s="168"/>
      <c r="X15" s="151"/>
      <c r="Y15" s="151"/>
      <c r="Z15" s="151"/>
      <c r="AA15" s="245"/>
      <c r="AB15" s="152"/>
      <c r="AC15" s="152"/>
      <c r="AD15" s="152"/>
      <c r="AE15" s="152"/>
      <c r="AF15" s="152"/>
      <c r="AG15" s="214"/>
      <c r="AH15" s="438"/>
      <c r="AI15" s="439"/>
      <c r="AJ15" s="234">
        <f t="shared" si="0"/>
        <v>32</v>
      </c>
      <c r="AK15" s="235">
        <f>SUM(Q3:Q36)</f>
        <v>20</v>
      </c>
      <c r="AL15" s="248" t="e">
        <f t="shared" si="2"/>
        <v>#DIV/0!</v>
      </c>
      <c r="AM15" s="157">
        <f t="shared" si="1"/>
        <v>12</v>
      </c>
      <c r="AN15" s="158"/>
      <c r="AO15" s="250" t="e">
        <f t="shared" si="3"/>
        <v>#DIV/0!</v>
      </c>
    </row>
    <row r="16" spans="1:187" s="163" customFormat="1" ht="24" thickBot="1">
      <c r="A16" s="146">
        <v>4</v>
      </c>
      <c r="B16" s="407" t="s">
        <v>294</v>
      </c>
      <c r="C16" s="376" t="s">
        <v>0</v>
      </c>
      <c r="D16" s="432" t="s">
        <v>99</v>
      </c>
      <c r="E16" s="168">
        <v>3</v>
      </c>
      <c r="F16" s="168">
        <v>5</v>
      </c>
      <c r="G16" s="168">
        <v>2</v>
      </c>
      <c r="H16" s="148"/>
      <c r="I16" s="168">
        <v>0</v>
      </c>
      <c r="J16" s="168">
        <v>3</v>
      </c>
      <c r="K16" s="168">
        <v>5</v>
      </c>
      <c r="L16" s="168">
        <v>2</v>
      </c>
      <c r="M16" s="168"/>
      <c r="N16" s="168"/>
      <c r="O16" s="168"/>
      <c r="P16" s="168"/>
      <c r="Q16" s="168"/>
      <c r="R16" s="148"/>
      <c r="S16" s="168"/>
      <c r="T16" s="168"/>
      <c r="U16" s="168"/>
      <c r="V16" s="168"/>
      <c r="W16" s="168"/>
      <c r="X16" s="176"/>
      <c r="Y16" s="176"/>
      <c r="Z16" s="176"/>
      <c r="AA16" s="246"/>
      <c r="AB16" s="177"/>
      <c r="AC16" s="177"/>
      <c r="AD16" s="177"/>
      <c r="AE16" s="177"/>
      <c r="AF16" s="177"/>
      <c r="AG16" s="177"/>
      <c r="AH16" s="438"/>
      <c r="AI16" s="440"/>
      <c r="AJ16" s="228">
        <f t="shared" si="0"/>
        <v>20</v>
      </c>
      <c r="AK16" s="229">
        <f>SUM(R3:R34)</f>
        <v>26</v>
      </c>
      <c r="AL16" s="248" t="e">
        <f t="shared" si="2"/>
        <v>#DIV/0!</v>
      </c>
      <c r="AM16" s="145">
        <f t="shared" si="1"/>
        <v>-6</v>
      </c>
      <c r="AN16" s="178"/>
      <c r="AO16" s="250" t="e">
        <f t="shared" si="3"/>
        <v>#DIV/0!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</row>
    <row r="17" spans="1:187" s="133" customFormat="1" ht="23.5">
      <c r="A17" s="146">
        <v>5</v>
      </c>
      <c r="B17" s="408" t="s">
        <v>94</v>
      </c>
      <c r="C17" s="376" t="s">
        <v>0</v>
      </c>
      <c r="D17" s="434" t="s">
        <v>280</v>
      </c>
      <c r="E17" s="168">
        <v>5</v>
      </c>
      <c r="F17" s="168">
        <v>5</v>
      </c>
      <c r="G17" s="168">
        <v>3</v>
      </c>
      <c r="H17" s="168">
        <v>5</v>
      </c>
      <c r="I17" s="148"/>
      <c r="J17" s="168">
        <v>5</v>
      </c>
      <c r="K17" s="168">
        <v>5</v>
      </c>
      <c r="L17" s="168">
        <v>5</v>
      </c>
      <c r="M17" s="210"/>
      <c r="N17" s="275"/>
      <c r="O17" s="168"/>
      <c r="P17" s="168"/>
      <c r="Q17" s="168"/>
      <c r="R17" s="168"/>
      <c r="S17" s="148"/>
      <c r="T17" s="168"/>
      <c r="U17" s="168"/>
      <c r="V17" s="168"/>
      <c r="W17" s="168"/>
      <c r="X17" s="160"/>
      <c r="Y17" s="160"/>
      <c r="Z17" s="160"/>
      <c r="AA17" s="245"/>
      <c r="AB17" s="152"/>
      <c r="AC17" s="152"/>
      <c r="AD17" s="152"/>
      <c r="AE17" s="152"/>
      <c r="AF17" s="152"/>
      <c r="AG17" s="152"/>
      <c r="AH17" s="438"/>
      <c r="AI17" s="439"/>
      <c r="AJ17" s="234">
        <f t="shared" si="0"/>
        <v>33</v>
      </c>
      <c r="AK17" s="235">
        <f>SUM(S3:S34)</f>
        <v>9</v>
      </c>
      <c r="AL17" s="248" t="e">
        <f t="shared" si="2"/>
        <v>#DIV/0!</v>
      </c>
      <c r="AM17" s="157">
        <f t="shared" si="1"/>
        <v>24</v>
      </c>
      <c r="AN17" s="236"/>
      <c r="AO17" s="250" t="e">
        <f t="shared" si="3"/>
        <v>#DIV/0!</v>
      </c>
    </row>
    <row r="18" spans="1:187" s="133" customFormat="1" ht="23.5">
      <c r="A18" s="146">
        <v>6</v>
      </c>
      <c r="B18" s="406" t="s">
        <v>295</v>
      </c>
      <c r="C18" s="376" t="s">
        <v>0</v>
      </c>
      <c r="D18" s="434" t="s">
        <v>280</v>
      </c>
      <c r="E18" s="168">
        <v>5</v>
      </c>
      <c r="F18" s="168">
        <v>5</v>
      </c>
      <c r="G18" s="168">
        <v>5</v>
      </c>
      <c r="H18" s="168">
        <v>5</v>
      </c>
      <c r="I18" s="275">
        <v>0</v>
      </c>
      <c r="J18" s="148"/>
      <c r="K18" s="168">
        <v>5</v>
      </c>
      <c r="L18" s="168">
        <v>5</v>
      </c>
      <c r="M18" s="168"/>
      <c r="N18" s="168"/>
      <c r="O18" s="168"/>
      <c r="P18" s="168"/>
      <c r="Q18" s="168"/>
      <c r="R18" s="168"/>
      <c r="S18" s="275"/>
      <c r="T18" s="148"/>
      <c r="U18" s="168"/>
      <c r="V18" s="168"/>
      <c r="W18" s="275"/>
      <c r="X18" s="160"/>
      <c r="Y18" s="160"/>
      <c r="Z18" s="160"/>
      <c r="AA18" s="245"/>
      <c r="AB18" s="152"/>
      <c r="AC18" s="152"/>
      <c r="AD18" s="152"/>
      <c r="AE18" s="152"/>
      <c r="AF18" s="152"/>
      <c r="AG18" s="152"/>
      <c r="AH18" s="438"/>
      <c r="AI18" s="243"/>
      <c r="AJ18" s="241">
        <f t="shared" si="0"/>
        <v>30</v>
      </c>
      <c r="AK18" s="242">
        <f>SUM(T3:T34)</f>
        <v>18</v>
      </c>
      <c r="AL18" s="248" t="e">
        <f t="shared" si="2"/>
        <v>#DIV/0!</v>
      </c>
      <c r="AM18" s="157">
        <f t="shared" si="1"/>
        <v>12</v>
      </c>
      <c r="AN18" s="394"/>
      <c r="AO18" s="250" t="e">
        <f t="shared" si="3"/>
        <v>#DIV/0!</v>
      </c>
    </row>
    <row r="19" spans="1:187" s="163" customFormat="1" ht="24" thickBot="1">
      <c r="A19" s="146">
        <v>7</v>
      </c>
      <c r="B19" s="406" t="s">
        <v>296</v>
      </c>
      <c r="C19" s="376" t="s">
        <v>297</v>
      </c>
      <c r="D19" s="432" t="s">
        <v>280</v>
      </c>
      <c r="E19" s="168">
        <v>2</v>
      </c>
      <c r="F19" s="168">
        <v>5</v>
      </c>
      <c r="G19" s="168">
        <v>1</v>
      </c>
      <c r="H19" s="168">
        <v>0</v>
      </c>
      <c r="I19" s="275">
        <v>0</v>
      </c>
      <c r="J19" s="168">
        <v>1</v>
      </c>
      <c r="K19" s="148"/>
      <c r="L19" s="168">
        <v>0</v>
      </c>
      <c r="M19" s="168"/>
      <c r="N19" s="168"/>
      <c r="O19" s="168"/>
      <c r="P19" s="168"/>
      <c r="Q19" s="169"/>
      <c r="R19" s="168"/>
      <c r="S19" s="275"/>
      <c r="T19" s="168"/>
      <c r="U19" s="148"/>
      <c r="V19" s="168"/>
      <c r="W19" s="275"/>
      <c r="X19" s="160"/>
      <c r="Y19" s="160"/>
      <c r="Z19" s="160"/>
      <c r="AA19" s="245"/>
      <c r="AB19" s="152"/>
      <c r="AC19" s="152"/>
      <c r="AD19" s="152"/>
      <c r="AE19" s="152"/>
      <c r="AF19" s="152"/>
      <c r="AG19" s="152"/>
      <c r="AH19" s="438"/>
      <c r="AI19" s="243"/>
      <c r="AJ19" s="241">
        <f t="shared" si="0"/>
        <v>9</v>
      </c>
      <c r="AK19" s="242">
        <f>SUM(U4:U34)</f>
        <v>25</v>
      </c>
      <c r="AL19" s="248" t="e">
        <f t="shared" si="2"/>
        <v>#DIV/0!</v>
      </c>
      <c r="AM19" s="157">
        <f t="shared" si="1"/>
        <v>-16</v>
      </c>
      <c r="AN19" s="182"/>
      <c r="AO19" s="250" t="e">
        <f t="shared" si="3"/>
        <v>#DIV/0!</v>
      </c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</row>
    <row r="20" spans="1:187" s="133" customFormat="1" ht="23.5">
      <c r="A20" s="146">
        <v>8</v>
      </c>
      <c r="B20" s="406" t="s">
        <v>298</v>
      </c>
      <c r="C20" s="376" t="s">
        <v>297</v>
      </c>
      <c r="D20" s="433" t="s">
        <v>73</v>
      </c>
      <c r="E20" s="168">
        <v>5</v>
      </c>
      <c r="F20" s="168">
        <v>5</v>
      </c>
      <c r="G20" s="168">
        <v>5</v>
      </c>
      <c r="H20" s="447">
        <v>3</v>
      </c>
      <c r="I20" s="275">
        <v>2</v>
      </c>
      <c r="J20" s="168">
        <v>4</v>
      </c>
      <c r="K20" s="447">
        <v>1</v>
      </c>
      <c r="L20" s="148"/>
      <c r="M20" s="168"/>
      <c r="N20" s="168"/>
      <c r="O20" s="168"/>
      <c r="P20" s="168"/>
      <c r="Q20" s="168"/>
      <c r="R20" s="168"/>
      <c r="S20" s="275"/>
      <c r="T20" s="168"/>
      <c r="U20" s="168"/>
      <c r="V20" s="148"/>
      <c r="W20" s="275"/>
      <c r="X20" s="160"/>
      <c r="Y20" s="160"/>
      <c r="Z20" s="160"/>
      <c r="AA20" s="149"/>
      <c r="AB20" s="151"/>
      <c r="AC20" s="151"/>
      <c r="AD20" s="151"/>
      <c r="AE20" s="151"/>
      <c r="AF20" s="151"/>
      <c r="AG20" s="151"/>
      <c r="AH20" s="438"/>
      <c r="AI20" s="243"/>
      <c r="AJ20" s="241">
        <f t="shared" si="0"/>
        <v>25</v>
      </c>
      <c r="AK20" s="242">
        <f>SUM(V3:V34)</f>
        <v>20</v>
      </c>
      <c r="AL20" s="248" t="e">
        <f t="shared" si="2"/>
        <v>#DIV/0!</v>
      </c>
      <c r="AM20" s="157">
        <f t="shared" si="1"/>
        <v>5</v>
      </c>
      <c r="AN20" s="182"/>
      <c r="AO20" s="250" t="e">
        <f t="shared" si="3"/>
        <v>#DIV/0!</v>
      </c>
    </row>
    <row r="21" spans="1:187" s="133" customFormat="1" ht="23.5">
      <c r="A21" s="146"/>
      <c r="B21" s="408"/>
      <c r="C21" s="443"/>
      <c r="D21" s="434"/>
      <c r="E21" s="205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275"/>
      <c r="T21" s="160"/>
      <c r="U21" s="160"/>
      <c r="V21" s="160"/>
      <c r="W21" s="148"/>
      <c r="X21" s="160"/>
      <c r="Y21" s="160"/>
      <c r="Z21" s="160"/>
      <c r="AA21" s="149"/>
      <c r="AB21" s="151"/>
      <c r="AC21" s="151"/>
      <c r="AD21" s="151"/>
      <c r="AE21" s="151"/>
      <c r="AF21" s="151"/>
      <c r="AG21" s="151"/>
      <c r="AH21" s="438"/>
      <c r="AI21" s="243"/>
      <c r="AJ21" s="241">
        <f t="shared" si="0"/>
        <v>0</v>
      </c>
      <c r="AK21" s="242">
        <f>SUM(W3:W34)</f>
        <v>0</v>
      </c>
      <c r="AL21" s="248" t="e">
        <f t="shared" si="2"/>
        <v>#DIV/0!</v>
      </c>
      <c r="AM21" s="157">
        <f t="shared" si="1"/>
        <v>0</v>
      </c>
      <c r="AN21" s="236"/>
      <c r="AO21" s="250" t="e">
        <f t="shared" si="3"/>
        <v>#DIV/0!</v>
      </c>
    </row>
    <row r="22" spans="1:187" s="186" customFormat="1" ht="24" thickBot="1">
      <c r="A22" s="175"/>
      <c r="B22" s="445"/>
      <c r="C22" s="444"/>
      <c r="D22" s="334"/>
      <c r="E22" s="205"/>
      <c r="F22" s="168"/>
      <c r="G22" s="168"/>
      <c r="H22" s="168"/>
      <c r="I22" s="168"/>
      <c r="J22" s="168"/>
      <c r="K22" s="168"/>
      <c r="L22" s="169"/>
      <c r="M22" s="168"/>
      <c r="N22" s="168"/>
      <c r="O22" s="168"/>
      <c r="P22" s="168"/>
      <c r="Q22" s="168"/>
      <c r="R22" s="168"/>
      <c r="S22" s="170"/>
      <c r="T22" s="160"/>
      <c r="U22" s="160"/>
      <c r="V22" s="160"/>
      <c r="W22" s="160"/>
      <c r="X22" s="148"/>
      <c r="Y22" s="160"/>
      <c r="Z22" s="160"/>
      <c r="AA22" s="149"/>
      <c r="AB22" s="151"/>
      <c r="AC22" s="151"/>
      <c r="AD22" s="151"/>
      <c r="AE22" s="151"/>
      <c r="AF22" s="151"/>
      <c r="AG22" s="151"/>
      <c r="AH22" s="438"/>
      <c r="AI22" s="243"/>
      <c r="AJ22" s="241">
        <f t="shared" si="0"/>
        <v>0</v>
      </c>
      <c r="AK22" s="242">
        <f>SUM(X3:X34)</f>
        <v>0</v>
      </c>
      <c r="AL22" s="248" t="e">
        <f t="shared" si="2"/>
        <v>#DIV/0!</v>
      </c>
      <c r="AM22" s="157"/>
      <c r="AN22" s="183"/>
      <c r="AO22" s="250" t="e">
        <f t="shared" si="3"/>
        <v>#DIV/0!</v>
      </c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</row>
    <row r="23" spans="1:187" s="186" customFormat="1" ht="24" thickBot="1">
      <c r="A23" s="146"/>
      <c r="B23" s="446"/>
      <c r="C23" s="444"/>
      <c r="D23" s="325"/>
      <c r="E23" s="205"/>
      <c r="F23" s="168"/>
      <c r="G23" s="168"/>
      <c r="H23" s="168"/>
      <c r="I23" s="206"/>
      <c r="J23" s="168"/>
      <c r="K23" s="168"/>
      <c r="L23" s="168"/>
      <c r="M23" s="168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49"/>
      <c r="AB23" s="151"/>
      <c r="AC23" s="151"/>
      <c r="AD23" s="151"/>
      <c r="AE23" s="151"/>
      <c r="AF23" s="151"/>
      <c r="AG23" s="151"/>
      <c r="AH23" s="184"/>
      <c r="AI23" s="243"/>
      <c r="AJ23" s="241">
        <f t="shared" si="0"/>
        <v>0</v>
      </c>
      <c r="AK23" s="242"/>
      <c r="AL23" s="244"/>
      <c r="AM23" s="157"/>
      <c r="AN23" s="18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</row>
    <row r="24" spans="1:187" s="133" customFormat="1" ht="23.25" customHeight="1">
      <c r="A24" s="146"/>
      <c r="B24" s="446"/>
      <c r="C24" s="444"/>
      <c r="D24" s="334"/>
      <c r="E24" s="205"/>
      <c r="F24" s="168"/>
      <c r="G24" s="168"/>
      <c r="H24" s="168"/>
      <c r="I24" s="168"/>
      <c r="J24" s="168"/>
      <c r="K24" s="168"/>
      <c r="L24" s="168"/>
      <c r="M24" s="168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8"/>
      <c r="AB24" s="160"/>
      <c r="AC24" s="160"/>
      <c r="AD24" s="160"/>
      <c r="AE24" s="160"/>
      <c r="AF24" s="160"/>
      <c r="AG24" s="151"/>
      <c r="AH24" s="184"/>
      <c r="AI24" s="243"/>
      <c r="AJ24" s="241">
        <f t="shared" si="0"/>
        <v>0</v>
      </c>
      <c r="AK24" s="242"/>
      <c r="AL24" s="244"/>
      <c r="AM24" s="157"/>
      <c r="AN24" s="183"/>
    </row>
    <row r="25" spans="1:187" s="133" customFormat="1" ht="23.25" customHeight="1">
      <c r="A25" s="146"/>
      <c r="B25" s="218"/>
      <c r="C25" s="444"/>
      <c r="D25" s="334"/>
      <c r="E25" s="205"/>
      <c r="F25" s="168"/>
      <c r="G25" s="168"/>
      <c r="H25" s="206"/>
      <c r="I25" s="168"/>
      <c r="J25" s="168"/>
      <c r="K25" s="168"/>
      <c r="L25" s="168"/>
      <c r="M25" s="168"/>
      <c r="N25" s="160"/>
      <c r="O25" s="160"/>
      <c r="P25" s="160"/>
      <c r="Q25" s="160"/>
      <c r="R25" s="160"/>
      <c r="S25" s="160"/>
      <c r="T25" s="151"/>
      <c r="U25" s="151"/>
      <c r="V25" s="151"/>
      <c r="W25" s="151"/>
      <c r="X25" s="151"/>
      <c r="Y25" s="151"/>
      <c r="Z25" s="151"/>
      <c r="AA25" s="168"/>
      <c r="AB25" s="160"/>
      <c r="AC25" s="160"/>
      <c r="AD25" s="160"/>
      <c r="AE25" s="160"/>
      <c r="AF25" s="160"/>
      <c r="AG25" s="151"/>
      <c r="AH25" s="184"/>
      <c r="AI25" s="243"/>
      <c r="AJ25" s="241">
        <f t="shared" si="0"/>
        <v>0</v>
      </c>
      <c r="AK25" s="244"/>
      <c r="AL25" s="244"/>
      <c r="AM25" s="157"/>
      <c r="AN25" s="183"/>
    </row>
    <row r="26" spans="1:187" s="163" customFormat="1" ht="23.25" customHeight="1" thickBot="1">
      <c r="A26" s="146"/>
      <c r="B26" s="279"/>
      <c r="C26" s="279"/>
      <c r="D26" s="37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51"/>
      <c r="U26" s="154"/>
      <c r="V26" s="154"/>
      <c r="W26" s="154"/>
      <c r="X26" s="150"/>
      <c r="Y26" s="150"/>
      <c r="Z26" s="150"/>
      <c r="AA26" s="168"/>
      <c r="AB26" s="160"/>
      <c r="AC26" s="160"/>
      <c r="AD26" s="160"/>
      <c r="AE26" s="160"/>
      <c r="AF26" s="160"/>
      <c r="AG26" s="151"/>
      <c r="AH26" s="184"/>
      <c r="AI26" s="185"/>
      <c r="AJ26" s="181">
        <f t="shared" si="0"/>
        <v>0</v>
      </c>
      <c r="AK26" s="189"/>
      <c r="AL26" s="189"/>
      <c r="AM26" s="157"/>
      <c r="AN26" s="18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</row>
    <row r="27" spans="1:187" s="133" customFormat="1" ht="23.25" customHeight="1">
      <c r="A27" s="146"/>
      <c r="B27" s="187"/>
      <c r="C27" s="187"/>
      <c r="D27" s="371"/>
      <c r="E27" s="152"/>
      <c r="F27" s="152"/>
      <c r="G27" s="152"/>
      <c r="H27" s="152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9"/>
      <c r="V27" s="159"/>
      <c r="W27" s="159"/>
      <c r="X27" s="149"/>
      <c r="Y27" s="149"/>
      <c r="Z27" s="149"/>
      <c r="AA27" s="168"/>
      <c r="AB27" s="160"/>
      <c r="AC27" s="160"/>
      <c r="AD27" s="160"/>
      <c r="AE27" s="160"/>
      <c r="AF27" s="160"/>
      <c r="AG27" s="151"/>
      <c r="AH27" s="184"/>
      <c r="AI27" s="185"/>
      <c r="AJ27" s="181">
        <f t="shared" si="0"/>
        <v>0</v>
      </c>
      <c r="AK27" s="189"/>
      <c r="AL27" s="189"/>
      <c r="AM27" s="157"/>
      <c r="AN27" s="183"/>
    </row>
    <row r="28" spans="1:187" s="133" customFormat="1" ht="23.25" customHeight="1">
      <c r="A28" s="146"/>
      <c r="B28" s="187"/>
      <c r="C28" s="187"/>
      <c r="D28" s="18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74"/>
      <c r="Y28" s="174"/>
      <c r="Z28" s="174"/>
      <c r="AA28" s="171"/>
      <c r="AB28" s="160"/>
      <c r="AC28" s="160"/>
      <c r="AD28" s="160"/>
      <c r="AE28" s="160"/>
      <c r="AF28" s="160"/>
      <c r="AG28" s="151"/>
      <c r="AH28" s="184"/>
      <c r="AI28" s="185"/>
      <c r="AJ28" s="181">
        <f t="shared" si="0"/>
        <v>0</v>
      </c>
      <c r="AK28" s="189"/>
      <c r="AL28" s="189"/>
      <c r="AM28" s="157"/>
      <c r="AN28" s="183"/>
    </row>
    <row r="29" spans="1:187" s="186" customFormat="1" ht="23.25" customHeight="1" thickBot="1">
      <c r="A29" s="173"/>
      <c r="B29" s="187"/>
      <c r="C29" s="187"/>
      <c r="D29" s="18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4"/>
      <c r="Y29" s="174"/>
      <c r="Z29" s="174"/>
      <c r="AA29" s="171"/>
      <c r="AB29" s="160"/>
      <c r="AC29" s="160"/>
      <c r="AD29" s="160"/>
      <c r="AE29" s="160"/>
      <c r="AF29" s="160"/>
      <c r="AG29" s="151"/>
      <c r="AH29" s="184"/>
      <c r="AI29" s="185"/>
      <c r="AJ29" s="181">
        <f t="shared" si="0"/>
        <v>0</v>
      </c>
      <c r="AK29" s="189"/>
      <c r="AL29" s="189"/>
      <c r="AM29" s="157"/>
      <c r="AN29" s="18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</row>
    <row r="30" spans="1:187" ht="23.25" customHeight="1">
      <c r="A30" s="175"/>
      <c r="B30" s="191"/>
      <c r="C30" s="191"/>
      <c r="D30" s="188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/>
      <c r="Y30" s="151"/>
      <c r="Z30" s="151"/>
      <c r="AA30" s="160"/>
      <c r="AB30" s="160"/>
      <c r="AC30" s="160"/>
      <c r="AD30" s="160"/>
      <c r="AE30" s="160"/>
      <c r="AF30" s="160"/>
      <c r="AG30" s="151"/>
      <c r="AH30" s="192"/>
      <c r="AI30" s="193"/>
      <c r="AJ30" s="194">
        <f t="shared" si="0"/>
        <v>0</v>
      </c>
      <c r="AK30" s="195"/>
      <c r="AL30" s="195"/>
      <c r="AM30" s="157"/>
      <c r="AN30" s="179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</row>
    <row r="31" spans="1:187" ht="23.25" customHeight="1">
      <c r="A31" s="190"/>
      <c r="B31" s="187"/>
      <c r="C31" s="187"/>
      <c r="D31" s="188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/>
      <c r="Y31" s="151"/>
      <c r="Z31" s="151"/>
      <c r="AA31" s="160"/>
      <c r="AB31" s="160"/>
      <c r="AC31" s="160"/>
      <c r="AD31" s="160"/>
      <c r="AE31" s="160"/>
      <c r="AF31" s="160"/>
      <c r="AG31" s="151"/>
      <c r="AH31" s="196"/>
      <c r="AI31" s="197"/>
      <c r="AJ31" s="181">
        <f t="shared" si="0"/>
        <v>0</v>
      </c>
      <c r="AK31" s="189"/>
      <c r="AL31" s="189"/>
      <c r="AM31" s="157"/>
      <c r="AN31" s="182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</row>
    <row r="32" spans="1:187" ht="23.25" customHeight="1">
      <c r="A32" s="190"/>
      <c r="B32" s="198"/>
      <c r="C32" s="198"/>
      <c r="D32" s="199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/>
      <c r="Y32" s="151"/>
      <c r="Z32" s="151"/>
      <c r="AA32" s="160"/>
      <c r="AB32" s="160"/>
      <c r="AC32" s="160"/>
      <c r="AD32" s="160"/>
      <c r="AE32" s="160"/>
      <c r="AF32" s="160"/>
      <c r="AG32" s="151"/>
      <c r="AH32" s="196"/>
      <c r="AI32" s="197"/>
      <c r="AJ32" s="181">
        <f t="shared" si="0"/>
        <v>0</v>
      </c>
      <c r="AK32" s="189"/>
      <c r="AL32" s="189"/>
      <c r="AM32" s="157"/>
      <c r="AN32" s="182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</row>
    <row r="33" spans="1:187" ht="23.25" customHeight="1">
      <c r="A33" s="190"/>
      <c r="B33" s="187"/>
      <c r="C33" s="187"/>
      <c r="D33" s="200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/>
      <c r="Y33" s="151"/>
      <c r="Z33" s="151"/>
      <c r="AA33" s="160"/>
      <c r="AB33" s="160"/>
      <c r="AC33" s="160"/>
      <c r="AD33" s="160"/>
      <c r="AE33" s="160"/>
      <c r="AF33" s="160"/>
      <c r="AG33" s="151"/>
      <c r="AH33" s="196"/>
      <c r="AI33" s="197"/>
      <c r="AJ33" s="181">
        <f t="shared" si="0"/>
        <v>0</v>
      </c>
      <c r="AK33" s="189"/>
      <c r="AL33" s="189"/>
      <c r="AM33" s="157"/>
      <c r="AN33" s="182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</row>
    <row r="34" spans="1:187" ht="23.25" customHeight="1">
      <c r="A34" s="190"/>
      <c r="B34" s="201"/>
      <c r="C34" s="201"/>
      <c r="D34" s="200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/>
      <c r="Y34" s="151"/>
      <c r="Z34" s="151"/>
      <c r="AA34" s="160"/>
      <c r="AB34" s="160"/>
      <c r="AC34" s="160"/>
      <c r="AD34" s="160"/>
      <c r="AE34" s="160"/>
      <c r="AF34" s="160"/>
      <c r="AG34" s="151"/>
      <c r="AH34" s="196"/>
      <c r="AI34" s="197"/>
      <c r="AJ34" s="181">
        <f t="shared" si="0"/>
        <v>0</v>
      </c>
      <c r="AK34" s="189"/>
      <c r="AL34" s="189"/>
      <c r="AM34" s="157"/>
      <c r="AN34" s="182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</row>
    <row r="35" spans="1:187" s="133" customFormat="1" ht="25" customHeight="1"/>
    <row r="36" spans="1:187" s="133" customFormat="1" ht="25" customHeight="1"/>
    <row r="37" spans="1:187" s="133" customFormat="1" ht="25" customHeight="1"/>
    <row r="38" spans="1:187" s="133" customFormat="1" ht="25" customHeight="1"/>
    <row r="39" spans="1:187" s="133" customFormat="1" ht="25" customHeight="1"/>
    <row r="40" spans="1:187" s="133" customFormat="1" ht="25" customHeight="1"/>
    <row r="41" spans="1:187" s="133" customFormat="1" ht="25" customHeight="1">
      <c r="J41" s="202"/>
      <c r="V41" s="203"/>
    </row>
    <row r="42" spans="1:187" s="133" customFormat="1" ht="25" customHeight="1"/>
    <row r="43" spans="1:187" s="133" customFormat="1" ht="25" customHeight="1"/>
    <row r="44" spans="1:187" s="133" customFormat="1" ht="25" customHeight="1"/>
    <row r="45" spans="1:187" s="133" customFormat="1" ht="25" customHeight="1"/>
    <row r="46" spans="1:187" s="133" customFormat="1" ht="25" customHeight="1"/>
    <row r="47" spans="1:187" s="133" customFormat="1" ht="25" customHeight="1"/>
    <row r="48" spans="1:187" s="133" customFormat="1" ht="25" customHeight="1"/>
    <row r="49" spans="8:8" s="133" customFormat="1" ht="25" customHeight="1"/>
    <row r="50" spans="8:8" s="133" customFormat="1" ht="25" customHeight="1"/>
    <row r="51" spans="8:8" s="133" customFormat="1" ht="25" customHeight="1"/>
    <row r="52" spans="8:8" s="133" customFormat="1" ht="25" customHeight="1"/>
    <row r="53" spans="8:8" s="133" customFormat="1" ht="25" customHeight="1"/>
    <row r="54" spans="8:8" s="133" customFormat="1" ht="25" customHeight="1"/>
    <row r="55" spans="8:8" s="133" customFormat="1" ht="25" customHeight="1"/>
    <row r="56" spans="8:8" s="133" customFormat="1" ht="25" customHeight="1"/>
    <row r="57" spans="8:8" s="133" customFormat="1" ht="25" customHeight="1"/>
    <row r="58" spans="8:8" s="133" customFormat="1" ht="25" customHeight="1">
      <c r="H58" s="204"/>
    </row>
    <row r="59" spans="8:8" s="133" customFormat="1" ht="25" customHeight="1"/>
    <row r="60" spans="8:8" s="133" customFormat="1" ht="25" customHeight="1"/>
    <row r="61" spans="8:8" s="133" customFormat="1" ht="25" customHeight="1"/>
    <row r="62" spans="8:8" s="133" customFormat="1" ht="25" customHeight="1"/>
    <row r="63" spans="8:8" s="133" customFormat="1" ht="25" customHeight="1"/>
    <row r="64" spans="8:8" s="133" customFormat="1" ht="25" customHeight="1"/>
    <row r="65" s="133" customFormat="1" ht="25" customHeight="1"/>
    <row r="66" s="133" customFormat="1" ht="25" customHeight="1"/>
    <row r="67" s="133" customFormat="1" ht="25" customHeight="1"/>
    <row r="68" s="133" customFormat="1" ht="25" customHeight="1"/>
    <row r="69" s="133" customFormat="1" ht="25" customHeight="1"/>
    <row r="70" s="133" customFormat="1" ht="25" customHeight="1"/>
    <row r="71" s="133" customFormat="1" ht="25" customHeight="1"/>
    <row r="72" s="133" customFormat="1" ht="25" customHeight="1"/>
    <row r="73" s="133" customFormat="1" ht="25" customHeight="1"/>
    <row r="74" s="133" customFormat="1" ht="25" customHeight="1"/>
    <row r="75" s="133" customFormat="1" ht="25" customHeight="1"/>
    <row r="76" s="133" customFormat="1" ht="25" customHeight="1"/>
    <row r="77" s="133" customFormat="1" ht="25" customHeight="1"/>
    <row r="78" s="133" customFormat="1" ht="25" customHeight="1"/>
    <row r="79" s="133" customFormat="1" ht="25" customHeight="1"/>
    <row r="80" s="133" customFormat="1" ht="25" customHeight="1"/>
    <row r="81" s="133" customFormat="1" ht="25" customHeight="1"/>
    <row r="82" s="133" customFormat="1" ht="25" customHeight="1"/>
    <row r="83" s="133" customFormat="1" ht="25" customHeight="1"/>
    <row r="84" s="133" customFormat="1" ht="25" customHeight="1"/>
    <row r="85" s="133" customFormat="1" ht="25" customHeight="1"/>
    <row r="86" s="133" customFormat="1" ht="25" customHeight="1"/>
    <row r="87" s="133" customFormat="1" ht="25" customHeight="1"/>
    <row r="88" s="133" customFormat="1" ht="25" customHeight="1"/>
    <row r="89" s="133" customFormat="1" ht="25" customHeight="1"/>
    <row r="90" s="133" customFormat="1" ht="25" customHeight="1"/>
    <row r="91" s="133" customFormat="1" ht="25" customHeight="1"/>
    <row r="92" s="133" customFormat="1" ht="25" customHeight="1"/>
    <row r="93" s="133" customFormat="1" ht="25" customHeight="1"/>
    <row r="94" s="133" customFormat="1" ht="25" customHeight="1"/>
    <row r="95" s="133" customFormat="1" ht="25" customHeight="1"/>
    <row r="96" s="133" customFormat="1" ht="25" customHeight="1"/>
    <row r="97" s="133" customFormat="1" ht="25" customHeight="1"/>
    <row r="98" s="133" customFormat="1" ht="25" customHeight="1"/>
    <row r="99" s="133" customFormat="1" ht="25" customHeight="1"/>
    <row r="100" s="133" customFormat="1" ht="25" customHeight="1"/>
    <row r="101" s="133" customFormat="1" ht="25" customHeight="1"/>
    <row r="102" s="133" customFormat="1" ht="25" customHeight="1"/>
    <row r="103" s="133" customFormat="1" ht="25" customHeight="1"/>
    <row r="104" s="133" customFormat="1" ht="25" customHeight="1"/>
    <row r="105" s="133" customFormat="1" ht="25" customHeight="1"/>
    <row r="106" s="133" customFormat="1" ht="25" customHeight="1"/>
    <row r="107" s="133" customFormat="1" ht="25" customHeight="1"/>
    <row r="108" s="133" customFormat="1" ht="25" customHeight="1"/>
    <row r="109" s="133" customFormat="1" ht="25" customHeight="1"/>
    <row r="110" s="133" customFormat="1" ht="25" customHeight="1"/>
    <row r="111" s="133" customFormat="1" ht="25" customHeight="1"/>
    <row r="112" s="133" customFormat="1" ht="25" customHeight="1"/>
    <row r="113" s="133" customFormat="1" ht="25" customHeight="1"/>
    <row r="114" s="133" customFormat="1" ht="25" customHeight="1"/>
    <row r="115" s="133" customFormat="1" ht="25" customHeight="1"/>
    <row r="116" s="133" customFormat="1" ht="25" customHeight="1"/>
    <row r="117" s="133" customFormat="1" ht="25" customHeight="1"/>
    <row r="118" s="133" customFormat="1" ht="25" customHeight="1"/>
    <row r="119" s="133" customFormat="1" ht="25" customHeight="1"/>
    <row r="120" s="133" customFormat="1" ht="25" customHeight="1"/>
    <row r="121" s="133" customFormat="1" ht="25" customHeight="1"/>
    <row r="122" s="133" customFormat="1" ht="25" customHeight="1"/>
    <row r="123" s="133" customFormat="1" ht="25" customHeight="1"/>
    <row r="124" s="133" customFormat="1" ht="25" customHeight="1"/>
    <row r="125" s="133" customFormat="1" ht="25" customHeight="1"/>
    <row r="126" s="133" customFormat="1" ht="25" customHeight="1"/>
    <row r="127" s="133" customFormat="1" ht="25" customHeight="1"/>
    <row r="128" s="133" customFormat="1" ht="25" customHeight="1"/>
    <row r="129" s="133" customFormat="1" ht="25" customHeight="1"/>
    <row r="130" s="133" customFormat="1" ht="25" customHeight="1"/>
    <row r="131" s="133" customFormat="1" ht="25" customHeight="1"/>
    <row r="132" s="133" customFormat="1" ht="25" customHeight="1"/>
    <row r="133" s="133" customFormat="1" ht="25" customHeight="1"/>
    <row r="134" s="133" customFormat="1" ht="25" customHeight="1"/>
    <row r="135" s="133" customFormat="1" ht="25" customHeight="1"/>
    <row r="136" s="133" customFormat="1" ht="25" customHeight="1"/>
    <row r="137" s="133" customFormat="1" ht="25" customHeight="1"/>
    <row r="138" s="133" customFormat="1" ht="25" customHeight="1"/>
    <row r="139" s="133" customFormat="1" ht="25" customHeight="1"/>
    <row r="140" s="133" customFormat="1" ht="25" customHeight="1"/>
    <row r="141" s="133" customFormat="1" ht="25" customHeight="1"/>
    <row r="142" s="133" customFormat="1" ht="25" customHeight="1"/>
    <row r="143" s="133" customFormat="1" ht="25" customHeight="1"/>
    <row r="144" s="133" customFormat="1" ht="25" customHeight="1"/>
    <row r="145" s="133" customFormat="1" ht="25" customHeight="1"/>
    <row r="146" s="133" customFormat="1" ht="25" customHeight="1"/>
    <row r="147" s="133" customFormat="1" ht="25" customHeight="1"/>
    <row r="148" s="133" customFormat="1" ht="25" customHeight="1"/>
    <row r="149" s="133" customFormat="1" ht="25" customHeight="1"/>
    <row r="150" s="133" customFormat="1" ht="25" customHeight="1"/>
    <row r="151" s="133" customFormat="1" ht="25" customHeight="1"/>
    <row r="152" s="133" customFormat="1" ht="25" customHeight="1"/>
    <row r="153" s="133" customFormat="1" ht="25" customHeight="1"/>
    <row r="154" s="133" customFormat="1" ht="25" customHeight="1"/>
    <row r="155" s="133" customFormat="1" ht="25" customHeight="1"/>
    <row r="156" s="133" customFormat="1" ht="25" customHeight="1"/>
    <row r="157" s="133" customFormat="1" ht="25" customHeight="1"/>
    <row r="158" s="133" customFormat="1" ht="25" customHeight="1"/>
    <row r="159" s="133" customFormat="1" ht="25" customHeight="1"/>
    <row r="160" s="133" customFormat="1" ht="25" customHeight="1"/>
    <row r="161" s="133" customFormat="1" ht="25" customHeight="1"/>
    <row r="162" s="133" customFormat="1" ht="25" customHeight="1"/>
    <row r="163" s="133" customFormat="1" ht="25" customHeight="1"/>
    <row r="164" s="133" customFormat="1" ht="25" customHeight="1"/>
    <row r="165" s="133" customFormat="1" ht="25" customHeight="1"/>
    <row r="166" s="133" customFormat="1" ht="25" customHeight="1"/>
    <row r="167" s="133" customFormat="1" ht="25" customHeight="1"/>
    <row r="168" s="133" customFormat="1" ht="25" customHeight="1"/>
    <row r="169" s="133" customFormat="1" ht="25" customHeight="1"/>
    <row r="170" s="133" customFormat="1" ht="25" customHeight="1"/>
    <row r="171" s="133" customFormat="1" ht="25" customHeight="1"/>
    <row r="172" s="133" customFormat="1" ht="25" customHeight="1"/>
    <row r="173" s="133" customFormat="1" ht="25" customHeight="1"/>
    <row r="174" s="133" customFormat="1" ht="25" customHeight="1"/>
    <row r="175" s="133" customFormat="1" ht="25" customHeight="1"/>
    <row r="176" s="133" customFormat="1" ht="25" customHeight="1"/>
    <row r="177" s="133" customFormat="1" ht="25" customHeight="1"/>
    <row r="178" s="133" customFormat="1" ht="25" customHeight="1"/>
    <row r="179" s="133" customFormat="1" ht="25" customHeight="1"/>
    <row r="180" s="133" customFormat="1" ht="25" customHeight="1"/>
    <row r="181" s="133" customFormat="1" ht="25" customHeight="1"/>
    <row r="182" s="133" customFormat="1" ht="25" customHeight="1"/>
    <row r="183" s="133" customFormat="1" ht="25" customHeight="1"/>
    <row r="184" s="133" customFormat="1" ht="25" customHeight="1"/>
    <row r="185" s="133" customFormat="1" ht="25" customHeight="1"/>
    <row r="186" s="133" customFormat="1" ht="25" customHeight="1"/>
    <row r="187" s="133" customFormat="1" ht="25" customHeight="1"/>
    <row r="188" s="133" customFormat="1" ht="25" customHeight="1"/>
    <row r="189" s="133" customFormat="1" ht="25" customHeight="1"/>
    <row r="190" s="133" customFormat="1" ht="25" customHeight="1"/>
    <row r="191" s="133" customFormat="1" ht="25" customHeight="1"/>
    <row r="192" s="133" customFormat="1" ht="25" customHeight="1"/>
    <row r="193" s="133" customFormat="1" ht="25" customHeight="1"/>
    <row r="194" s="133" customFormat="1" ht="25" customHeight="1"/>
    <row r="195" s="133" customFormat="1" ht="25" customHeight="1"/>
    <row r="196" s="133" customFormat="1" ht="25" customHeight="1"/>
    <row r="197" s="133" customFormat="1" ht="25" customHeight="1"/>
    <row r="198" s="133" customFormat="1" ht="25" customHeight="1"/>
    <row r="199" s="133" customFormat="1" ht="25" customHeight="1"/>
    <row r="200" s="133" customFormat="1" ht="25" customHeight="1"/>
    <row r="201" s="133" customFormat="1" ht="25" customHeight="1"/>
    <row r="202" s="133" customFormat="1" ht="25" customHeight="1"/>
    <row r="203" s="133" customFormat="1" ht="25" customHeight="1"/>
    <row r="204" s="133" customFormat="1" ht="25" customHeight="1"/>
    <row r="205" s="133" customFormat="1" ht="25" customHeight="1"/>
    <row r="206" s="133" customFormat="1" ht="25" customHeight="1"/>
    <row r="207" s="133" customFormat="1" ht="25" customHeight="1"/>
    <row r="208" s="133" customFormat="1" ht="25" customHeight="1"/>
    <row r="209" s="133" customFormat="1" ht="25" customHeight="1"/>
    <row r="210" s="133" customFormat="1" ht="25" customHeight="1"/>
    <row r="211" s="133" customFormat="1" ht="25" customHeight="1"/>
    <row r="212" s="133" customFormat="1" ht="25" customHeight="1"/>
    <row r="213" s="133" customFormat="1" ht="25" customHeight="1"/>
    <row r="214" s="133" customFormat="1" ht="25" customHeight="1"/>
    <row r="215" s="133" customFormat="1" ht="25" customHeight="1"/>
    <row r="216" s="133" customFormat="1" ht="25" customHeight="1"/>
    <row r="217" s="133" customFormat="1" ht="25" customHeight="1"/>
  </sheetData>
  <mergeCells count="1">
    <mergeCell ref="AN1:AN2"/>
  </mergeCells>
  <conditionalFormatting sqref="E26:T35 S17:T17 N23:T25 S11:Z11 S12:V16 S21:T22 S18:S20 E6:E12 E5:F5 H5:N5 E3:N3 G11:R12 G6:N10 W3:Z10">
    <cfRule type="cellIs" dxfId="114" priority="67" stopIfTrue="1" operator="equal">
      <formula>5</formula>
    </cfRule>
  </conditionalFormatting>
  <conditionalFormatting sqref="W12:Z12 S12">
    <cfRule type="cellIs" dxfId="113" priority="66" stopIfTrue="1" operator="equal">
      <formula>5</formula>
    </cfRule>
  </conditionalFormatting>
  <conditionalFormatting sqref="N17:R22 M13:R16">
    <cfRule type="cellIs" dxfId="112" priority="65" stopIfTrue="1" operator="equal">
      <formula>5</formula>
    </cfRule>
  </conditionalFormatting>
  <conditionalFormatting sqref="E22:M25 E21 G21:M21 M17:M20">
    <cfRule type="cellIs" dxfId="111" priority="64" stopIfTrue="1" operator="equal">
      <formula>5</formula>
    </cfRule>
  </conditionalFormatting>
  <conditionalFormatting sqref="W17">
    <cfRule type="cellIs" dxfId="110" priority="63" stopIfTrue="1" operator="equal">
      <formula>5</formula>
    </cfRule>
  </conditionalFormatting>
  <conditionalFormatting sqref="W13">
    <cfRule type="cellIs" dxfId="109" priority="62" stopIfTrue="1" operator="equal">
      <formula>5</formula>
    </cfRule>
  </conditionalFormatting>
  <conditionalFormatting sqref="W15">
    <cfRule type="cellIs" dxfId="108" priority="61" stopIfTrue="1" operator="equal">
      <formula>5</formula>
    </cfRule>
  </conditionalFormatting>
  <conditionalFormatting sqref="W16">
    <cfRule type="cellIs" dxfId="107" priority="60" stopIfTrue="1" operator="equal">
      <formula>5</formula>
    </cfRule>
  </conditionalFormatting>
  <conditionalFormatting sqref="N17:P17">
    <cfRule type="cellIs" dxfId="106" priority="59" stopIfTrue="1" operator="equal">
      <formula>5</formula>
    </cfRule>
  </conditionalFormatting>
  <conditionalFormatting sqref="N12:R16">
    <cfRule type="cellIs" dxfId="105" priority="58" stopIfTrue="1" operator="equal">
      <formula>5</formula>
    </cfRule>
  </conditionalFormatting>
  <conditionalFormatting sqref="S17">
    <cfRule type="cellIs" dxfId="104" priority="57" stopIfTrue="1" operator="equal">
      <formula>5</formula>
    </cfRule>
  </conditionalFormatting>
  <conditionalFormatting sqref="S13">
    <cfRule type="cellIs" dxfId="103" priority="56" stopIfTrue="1" operator="equal">
      <formula>5</formula>
    </cfRule>
  </conditionalFormatting>
  <conditionalFormatting sqref="S15">
    <cfRule type="cellIs" dxfId="102" priority="55" stopIfTrue="1" operator="equal">
      <formula>5</formula>
    </cfRule>
  </conditionalFormatting>
  <conditionalFormatting sqref="S16">
    <cfRule type="cellIs" dxfId="101" priority="54" stopIfTrue="1" operator="equal">
      <formula>5</formula>
    </cfRule>
  </conditionalFormatting>
  <conditionalFormatting sqref="V18:V20">
    <cfRule type="cellIs" dxfId="100" priority="53" stopIfTrue="1" operator="equal">
      <formula>5</formula>
    </cfRule>
  </conditionalFormatting>
  <conditionalFormatting sqref="T18:U20">
    <cfRule type="cellIs" dxfId="99" priority="52" stopIfTrue="1" operator="equal">
      <formula>5</formula>
    </cfRule>
  </conditionalFormatting>
  <conditionalFormatting sqref="T18:U19">
    <cfRule type="cellIs" dxfId="98" priority="51" stopIfTrue="1" operator="equal">
      <formula>5</formula>
    </cfRule>
  </conditionalFormatting>
  <conditionalFormatting sqref="V20">
    <cfRule type="cellIs" dxfId="97" priority="50" stopIfTrue="1" operator="equal">
      <formula>5</formula>
    </cfRule>
  </conditionalFormatting>
  <conditionalFormatting sqref="V18">
    <cfRule type="cellIs" dxfId="96" priority="49" stopIfTrue="1" operator="equal">
      <formula>5</formula>
    </cfRule>
  </conditionalFormatting>
  <conditionalFormatting sqref="V19">
    <cfRule type="cellIs" dxfId="95" priority="48" stopIfTrue="1" operator="equal">
      <formula>5</formula>
    </cfRule>
  </conditionalFormatting>
  <conditionalFormatting sqref="W21">
    <cfRule type="cellIs" dxfId="94" priority="47" stopIfTrue="1" operator="equal">
      <formula>5</formula>
    </cfRule>
  </conditionalFormatting>
  <conditionalFormatting sqref="W21">
    <cfRule type="cellIs" dxfId="93" priority="46" stopIfTrue="1" operator="equal">
      <formula>5</formula>
    </cfRule>
  </conditionalFormatting>
  <conditionalFormatting sqref="X22">
    <cfRule type="cellIs" dxfId="92" priority="45" stopIfTrue="1" operator="equal">
      <formula>5</formula>
    </cfRule>
  </conditionalFormatting>
  <conditionalFormatting sqref="X22">
    <cfRule type="cellIs" dxfId="91" priority="44" stopIfTrue="1" operator="equal">
      <formula>5</formula>
    </cfRule>
  </conditionalFormatting>
  <conditionalFormatting sqref="E4 G4:N4">
    <cfRule type="cellIs" dxfId="90" priority="43" stopIfTrue="1" operator="equal">
      <formula>5</formula>
    </cfRule>
  </conditionalFormatting>
  <conditionalFormatting sqref="N4">
    <cfRule type="cellIs" dxfId="89" priority="42" stopIfTrue="1" operator="equal">
      <formula>5</formula>
    </cfRule>
  </conditionalFormatting>
  <conditionalFormatting sqref="F4">
    <cfRule type="cellIs" dxfId="88" priority="41" stopIfTrue="1" operator="equal">
      <formula>5</formula>
    </cfRule>
  </conditionalFormatting>
  <conditionalFormatting sqref="G5">
    <cfRule type="cellIs" dxfId="87" priority="40" stopIfTrue="1" operator="equal">
      <formula>5</formula>
    </cfRule>
  </conditionalFormatting>
  <conditionalFormatting sqref="F6:F12">
    <cfRule type="cellIs" dxfId="86" priority="39" stopIfTrue="1" operator="equal">
      <formula>5</formula>
    </cfRule>
  </conditionalFormatting>
  <conditionalFormatting sqref="T8:U9">
    <cfRule type="cellIs" dxfId="85" priority="6" stopIfTrue="1" operator="equal">
      <formula>5</formula>
    </cfRule>
  </conditionalFormatting>
  <conditionalFormatting sqref="F21">
    <cfRule type="cellIs" dxfId="84" priority="37" stopIfTrue="1" operator="equal">
      <formula>5</formula>
    </cfRule>
  </conditionalFormatting>
  <conditionalFormatting sqref="U17">
    <cfRule type="cellIs" dxfId="83" priority="36" stopIfTrue="1" operator="equal">
      <formula>5</formula>
    </cfRule>
  </conditionalFormatting>
  <conditionalFormatting sqref="U21">
    <cfRule type="cellIs" dxfId="82" priority="33" stopIfTrue="1" operator="equal">
      <formula>5</formula>
    </cfRule>
  </conditionalFormatting>
  <conditionalFormatting sqref="V17">
    <cfRule type="cellIs" dxfId="81" priority="35" stopIfTrue="1" operator="equal">
      <formula>5</formula>
    </cfRule>
  </conditionalFormatting>
  <conditionalFormatting sqref="V21">
    <cfRule type="cellIs" dxfId="80" priority="34" stopIfTrue="1" operator="equal">
      <formula>5</formula>
    </cfRule>
  </conditionalFormatting>
  <conditionalFormatting sqref="I17:J17 I13:L16 I18:I20">
    <cfRule type="cellIs" dxfId="79" priority="32" stopIfTrue="1" operator="equal">
      <formula>5</formula>
    </cfRule>
  </conditionalFormatting>
  <conditionalFormatting sqref="E13:H20">
    <cfRule type="cellIs" dxfId="78" priority="31" stopIfTrue="1" operator="equal">
      <formula>5</formula>
    </cfRule>
  </conditionalFormatting>
  <conditionalFormatting sqref="E17:F17">
    <cfRule type="cellIs" dxfId="77" priority="30" stopIfTrue="1" operator="equal">
      <formula>5</formula>
    </cfRule>
  </conditionalFormatting>
  <conditionalFormatting sqref="E13:H16">
    <cfRule type="cellIs" dxfId="76" priority="29" stopIfTrue="1" operator="equal">
      <formula>5</formula>
    </cfRule>
  </conditionalFormatting>
  <conditionalFormatting sqref="I17">
    <cfRule type="cellIs" dxfId="75" priority="28" stopIfTrue="1" operator="equal">
      <formula>5</formula>
    </cfRule>
  </conditionalFormatting>
  <conditionalFormatting sqref="I13">
    <cfRule type="cellIs" dxfId="74" priority="27" stopIfTrue="1" operator="equal">
      <formula>5</formula>
    </cfRule>
  </conditionalFormatting>
  <conditionalFormatting sqref="I15">
    <cfRule type="cellIs" dxfId="73" priority="26" stopIfTrue="1" operator="equal">
      <formula>5</formula>
    </cfRule>
  </conditionalFormatting>
  <conditionalFormatting sqref="I16">
    <cfRule type="cellIs" dxfId="72" priority="25" stopIfTrue="1" operator="equal">
      <formula>5</formula>
    </cfRule>
  </conditionalFormatting>
  <conditionalFormatting sqref="L18:L20">
    <cfRule type="cellIs" dxfId="71" priority="24" stopIfTrue="1" operator="equal">
      <formula>5</formula>
    </cfRule>
  </conditionalFormatting>
  <conditionalFormatting sqref="J18:K20">
    <cfRule type="cellIs" dxfId="70" priority="23" stopIfTrue="1" operator="equal">
      <formula>5</formula>
    </cfRule>
  </conditionalFormatting>
  <conditionalFormatting sqref="J18:K19">
    <cfRule type="cellIs" dxfId="69" priority="22" stopIfTrue="1" operator="equal">
      <formula>5</formula>
    </cfRule>
  </conditionalFormatting>
  <conditionalFormatting sqref="L20">
    <cfRule type="cellIs" dxfId="68" priority="21" stopIfTrue="1" operator="equal">
      <formula>5</formula>
    </cfRule>
  </conditionalFormatting>
  <conditionalFormatting sqref="L18">
    <cfRule type="cellIs" dxfId="67" priority="20" stopIfTrue="1" operator="equal">
      <formula>5</formula>
    </cfRule>
  </conditionalFormatting>
  <conditionalFormatting sqref="L19">
    <cfRule type="cellIs" dxfId="66" priority="19" stopIfTrue="1" operator="equal">
      <formula>5</formula>
    </cfRule>
  </conditionalFormatting>
  <conditionalFormatting sqref="K17">
    <cfRule type="cellIs" dxfId="65" priority="18" stopIfTrue="1" operator="equal">
      <formula>5</formula>
    </cfRule>
  </conditionalFormatting>
  <conditionalFormatting sqref="L17">
    <cfRule type="cellIs" dxfId="64" priority="17" stopIfTrue="1" operator="equal">
      <formula>5</formula>
    </cfRule>
  </conditionalFormatting>
  <conditionalFormatting sqref="S7:T7 S3:V6 S8:S10">
    <cfRule type="cellIs" dxfId="63" priority="16" stopIfTrue="1" operator="equal">
      <formula>5</formula>
    </cfRule>
  </conditionalFormatting>
  <conditionalFormatting sqref="O3:R10">
    <cfRule type="cellIs" dxfId="62" priority="15" stopIfTrue="1" operator="equal">
      <formula>5</formula>
    </cfRule>
  </conditionalFormatting>
  <conditionalFormatting sqref="O7:P7">
    <cfRule type="cellIs" dxfId="61" priority="14" stopIfTrue="1" operator="equal">
      <formula>5</formula>
    </cfRule>
  </conditionalFormatting>
  <conditionalFormatting sqref="O3:R6">
    <cfRule type="cellIs" dxfId="60" priority="13" stopIfTrue="1" operator="equal">
      <formula>5</formula>
    </cfRule>
  </conditionalFormatting>
  <conditionalFormatting sqref="S7">
    <cfRule type="cellIs" dxfId="59" priority="12" stopIfTrue="1" operator="equal">
      <formula>5</formula>
    </cfRule>
  </conditionalFormatting>
  <conditionalFormatting sqref="S3">
    <cfRule type="cellIs" dxfId="58" priority="11" stopIfTrue="1" operator="equal">
      <formula>5</formula>
    </cfRule>
  </conditionalFormatting>
  <conditionalFormatting sqref="S5">
    <cfRule type="cellIs" dxfId="57" priority="10" stopIfTrue="1" operator="equal">
      <formula>5</formula>
    </cfRule>
  </conditionalFormatting>
  <conditionalFormatting sqref="S6">
    <cfRule type="cellIs" dxfId="56" priority="9" stopIfTrue="1" operator="equal">
      <formula>5</formula>
    </cfRule>
  </conditionalFormatting>
  <conditionalFormatting sqref="V8:V10">
    <cfRule type="cellIs" dxfId="55" priority="8" stopIfTrue="1" operator="equal">
      <formula>5</formula>
    </cfRule>
  </conditionalFormatting>
  <conditionalFormatting sqref="T8:U10">
    <cfRule type="cellIs" dxfId="54" priority="7" stopIfTrue="1" operator="equal">
      <formula>5</formula>
    </cfRule>
  </conditionalFormatting>
  <conditionalFormatting sqref="V10">
    <cfRule type="cellIs" dxfId="53" priority="5" stopIfTrue="1" operator="equal">
      <formula>5</formula>
    </cfRule>
  </conditionalFormatting>
  <conditionalFormatting sqref="V8">
    <cfRule type="cellIs" dxfId="52" priority="4" stopIfTrue="1" operator="equal">
      <formula>5</formula>
    </cfRule>
  </conditionalFormatting>
  <conditionalFormatting sqref="V9">
    <cfRule type="cellIs" dxfId="51" priority="3" stopIfTrue="1" operator="equal">
      <formula>5</formula>
    </cfRule>
  </conditionalFormatting>
  <conditionalFormatting sqref="U7">
    <cfRule type="cellIs" dxfId="50" priority="2" stopIfTrue="1" operator="equal">
      <formula>5</formula>
    </cfRule>
  </conditionalFormatting>
  <conditionalFormatting sqref="V7">
    <cfRule type="cellIs" dxfId="49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6808-06D5-4B93-9125-4DC59DC0F91B}">
  <sheetPr>
    <tabColor rgb="FF00FFFF"/>
  </sheetPr>
  <dimension ref="A1:GE217"/>
  <sheetViews>
    <sheetView zoomScale="75" zoomScaleNormal="75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AJ3" sqref="AJ3"/>
    </sheetView>
  </sheetViews>
  <sheetFormatPr defaultRowHeight="15.5"/>
  <cols>
    <col min="1" max="1" width="4.08203125" customWidth="1"/>
    <col min="2" max="2" width="24.58203125" customWidth="1"/>
    <col min="4" max="4" width="9.33203125" customWidth="1"/>
    <col min="5" max="7" width="4.08203125" customWidth="1"/>
    <col min="8" max="8" width="4.08203125" style="135" customWidth="1"/>
    <col min="9" max="10" width="4.08203125" customWidth="1"/>
    <col min="11" max="11" width="4.08203125" style="135" customWidth="1"/>
    <col min="12" max="13" width="4.08203125" customWidth="1"/>
    <col min="14" max="14" width="4.08203125" style="135" customWidth="1"/>
    <col min="15" max="18" width="4.08203125" style="133" customWidth="1"/>
    <col min="19" max="20" width="4.08203125" customWidth="1"/>
    <col min="21" max="21" width="4.08203125" style="135" customWidth="1"/>
    <col min="22" max="23" width="4.08203125" customWidth="1"/>
    <col min="24" max="24" width="4.08203125" style="135" customWidth="1"/>
    <col min="25" max="25" width="4.08203125" style="6" hidden="1" customWidth="1"/>
    <col min="26" max="33" width="4.08203125" hidden="1" customWidth="1"/>
    <col min="34" max="35" width="5.58203125" customWidth="1"/>
    <col min="36" max="37" width="6.75" customWidth="1"/>
    <col min="38" max="38" width="10.83203125" customWidth="1"/>
    <col min="39" max="40" width="6.75" customWidth="1"/>
    <col min="41" max="41" width="13.5" customWidth="1"/>
    <col min="42" max="219" width="8" customWidth="1"/>
    <col min="254" max="254" width="4.08203125" customWidth="1"/>
    <col min="255" max="255" width="35.58203125" customWidth="1"/>
    <col min="257" max="257" width="8.5" customWidth="1"/>
    <col min="258" max="277" width="4.08203125" customWidth="1"/>
    <col min="278" max="290" width="0" hidden="1" customWidth="1"/>
    <col min="291" max="292" width="7.58203125" customWidth="1"/>
    <col min="293" max="296" width="6.75" customWidth="1"/>
    <col min="297" max="475" width="8" customWidth="1"/>
    <col min="510" max="510" width="4.08203125" customWidth="1"/>
    <col min="511" max="511" width="35.58203125" customWidth="1"/>
    <col min="513" max="513" width="8.5" customWidth="1"/>
    <col min="514" max="533" width="4.08203125" customWidth="1"/>
    <col min="534" max="546" width="0" hidden="1" customWidth="1"/>
    <col min="547" max="548" width="7.58203125" customWidth="1"/>
    <col min="549" max="552" width="6.75" customWidth="1"/>
    <col min="553" max="731" width="8" customWidth="1"/>
    <col min="766" max="766" width="4.08203125" customWidth="1"/>
    <col min="767" max="767" width="35.58203125" customWidth="1"/>
    <col min="769" max="769" width="8.5" customWidth="1"/>
    <col min="770" max="789" width="4.08203125" customWidth="1"/>
    <col min="790" max="802" width="0" hidden="1" customWidth="1"/>
    <col min="803" max="804" width="7.58203125" customWidth="1"/>
    <col min="805" max="808" width="6.75" customWidth="1"/>
    <col min="809" max="987" width="8" customWidth="1"/>
    <col min="1022" max="1022" width="4.08203125" customWidth="1"/>
    <col min="1023" max="1023" width="35.58203125" customWidth="1"/>
    <col min="1025" max="1025" width="8.5" customWidth="1"/>
    <col min="1026" max="1045" width="4.08203125" customWidth="1"/>
    <col min="1046" max="1058" width="0" hidden="1" customWidth="1"/>
    <col min="1059" max="1060" width="7.58203125" customWidth="1"/>
    <col min="1061" max="1064" width="6.75" customWidth="1"/>
    <col min="1065" max="1243" width="8" customWidth="1"/>
    <col min="1278" max="1278" width="4.08203125" customWidth="1"/>
    <col min="1279" max="1279" width="35.58203125" customWidth="1"/>
    <col min="1281" max="1281" width="8.5" customWidth="1"/>
    <col min="1282" max="1301" width="4.08203125" customWidth="1"/>
    <col min="1302" max="1314" width="0" hidden="1" customWidth="1"/>
    <col min="1315" max="1316" width="7.58203125" customWidth="1"/>
    <col min="1317" max="1320" width="6.75" customWidth="1"/>
    <col min="1321" max="1499" width="8" customWidth="1"/>
    <col min="1534" max="1534" width="4.08203125" customWidth="1"/>
    <col min="1535" max="1535" width="35.58203125" customWidth="1"/>
    <col min="1537" max="1537" width="8.5" customWidth="1"/>
    <col min="1538" max="1557" width="4.08203125" customWidth="1"/>
    <col min="1558" max="1570" width="0" hidden="1" customWidth="1"/>
    <col min="1571" max="1572" width="7.58203125" customWidth="1"/>
    <col min="1573" max="1576" width="6.75" customWidth="1"/>
    <col min="1577" max="1755" width="8" customWidth="1"/>
    <col min="1790" max="1790" width="4.08203125" customWidth="1"/>
    <col min="1791" max="1791" width="35.58203125" customWidth="1"/>
    <col min="1793" max="1793" width="8.5" customWidth="1"/>
    <col min="1794" max="1813" width="4.08203125" customWidth="1"/>
    <col min="1814" max="1826" width="0" hidden="1" customWidth="1"/>
    <col min="1827" max="1828" width="7.58203125" customWidth="1"/>
    <col min="1829" max="1832" width="6.75" customWidth="1"/>
    <col min="1833" max="2011" width="8" customWidth="1"/>
    <col min="2046" max="2046" width="4.08203125" customWidth="1"/>
    <col min="2047" max="2047" width="35.58203125" customWidth="1"/>
    <col min="2049" max="2049" width="8.5" customWidth="1"/>
    <col min="2050" max="2069" width="4.08203125" customWidth="1"/>
    <col min="2070" max="2082" width="0" hidden="1" customWidth="1"/>
    <col min="2083" max="2084" width="7.58203125" customWidth="1"/>
    <col min="2085" max="2088" width="6.75" customWidth="1"/>
    <col min="2089" max="2267" width="8" customWidth="1"/>
    <col min="2302" max="2302" width="4.08203125" customWidth="1"/>
    <col min="2303" max="2303" width="35.58203125" customWidth="1"/>
    <col min="2305" max="2305" width="8.5" customWidth="1"/>
    <col min="2306" max="2325" width="4.08203125" customWidth="1"/>
    <col min="2326" max="2338" width="0" hidden="1" customWidth="1"/>
    <col min="2339" max="2340" width="7.58203125" customWidth="1"/>
    <col min="2341" max="2344" width="6.75" customWidth="1"/>
    <col min="2345" max="2523" width="8" customWidth="1"/>
    <col min="2558" max="2558" width="4.08203125" customWidth="1"/>
    <col min="2559" max="2559" width="35.58203125" customWidth="1"/>
    <col min="2561" max="2561" width="8.5" customWidth="1"/>
    <col min="2562" max="2581" width="4.08203125" customWidth="1"/>
    <col min="2582" max="2594" width="0" hidden="1" customWidth="1"/>
    <col min="2595" max="2596" width="7.58203125" customWidth="1"/>
    <col min="2597" max="2600" width="6.75" customWidth="1"/>
    <col min="2601" max="2779" width="8" customWidth="1"/>
    <col min="2814" max="2814" width="4.08203125" customWidth="1"/>
    <col min="2815" max="2815" width="35.58203125" customWidth="1"/>
    <col min="2817" max="2817" width="8.5" customWidth="1"/>
    <col min="2818" max="2837" width="4.08203125" customWidth="1"/>
    <col min="2838" max="2850" width="0" hidden="1" customWidth="1"/>
    <col min="2851" max="2852" width="7.58203125" customWidth="1"/>
    <col min="2853" max="2856" width="6.75" customWidth="1"/>
    <col min="2857" max="3035" width="8" customWidth="1"/>
    <col min="3070" max="3070" width="4.08203125" customWidth="1"/>
    <col min="3071" max="3071" width="35.58203125" customWidth="1"/>
    <col min="3073" max="3073" width="8.5" customWidth="1"/>
    <col min="3074" max="3093" width="4.08203125" customWidth="1"/>
    <col min="3094" max="3106" width="0" hidden="1" customWidth="1"/>
    <col min="3107" max="3108" width="7.58203125" customWidth="1"/>
    <col min="3109" max="3112" width="6.75" customWidth="1"/>
    <col min="3113" max="3291" width="8" customWidth="1"/>
    <col min="3326" max="3326" width="4.08203125" customWidth="1"/>
    <col min="3327" max="3327" width="35.58203125" customWidth="1"/>
    <col min="3329" max="3329" width="8.5" customWidth="1"/>
    <col min="3330" max="3349" width="4.08203125" customWidth="1"/>
    <col min="3350" max="3362" width="0" hidden="1" customWidth="1"/>
    <col min="3363" max="3364" width="7.58203125" customWidth="1"/>
    <col min="3365" max="3368" width="6.75" customWidth="1"/>
    <col min="3369" max="3547" width="8" customWidth="1"/>
    <col min="3582" max="3582" width="4.08203125" customWidth="1"/>
    <col min="3583" max="3583" width="35.58203125" customWidth="1"/>
    <col min="3585" max="3585" width="8.5" customWidth="1"/>
    <col min="3586" max="3605" width="4.08203125" customWidth="1"/>
    <col min="3606" max="3618" width="0" hidden="1" customWidth="1"/>
    <col min="3619" max="3620" width="7.58203125" customWidth="1"/>
    <col min="3621" max="3624" width="6.75" customWidth="1"/>
    <col min="3625" max="3803" width="8" customWidth="1"/>
    <col min="3838" max="3838" width="4.08203125" customWidth="1"/>
    <col min="3839" max="3839" width="35.58203125" customWidth="1"/>
    <col min="3841" max="3841" width="8.5" customWidth="1"/>
    <col min="3842" max="3861" width="4.08203125" customWidth="1"/>
    <col min="3862" max="3874" width="0" hidden="1" customWidth="1"/>
    <col min="3875" max="3876" width="7.58203125" customWidth="1"/>
    <col min="3877" max="3880" width="6.75" customWidth="1"/>
    <col min="3881" max="4059" width="8" customWidth="1"/>
    <col min="4094" max="4094" width="4.08203125" customWidth="1"/>
    <col min="4095" max="4095" width="35.58203125" customWidth="1"/>
    <col min="4097" max="4097" width="8.5" customWidth="1"/>
    <col min="4098" max="4117" width="4.08203125" customWidth="1"/>
    <col min="4118" max="4130" width="0" hidden="1" customWidth="1"/>
    <col min="4131" max="4132" width="7.58203125" customWidth="1"/>
    <col min="4133" max="4136" width="6.75" customWidth="1"/>
    <col min="4137" max="4315" width="8" customWidth="1"/>
    <col min="4350" max="4350" width="4.08203125" customWidth="1"/>
    <col min="4351" max="4351" width="35.58203125" customWidth="1"/>
    <col min="4353" max="4353" width="8.5" customWidth="1"/>
    <col min="4354" max="4373" width="4.08203125" customWidth="1"/>
    <col min="4374" max="4386" width="0" hidden="1" customWidth="1"/>
    <col min="4387" max="4388" width="7.58203125" customWidth="1"/>
    <col min="4389" max="4392" width="6.75" customWidth="1"/>
    <col min="4393" max="4571" width="8" customWidth="1"/>
    <col min="4606" max="4606" width="4.08203125" customWidth="1"/>
    <col min="4607" max="4607" width="35.58203125" customWidth="1"/>
    <col min="4609" max="4609" width="8.5" customWidth="1"/>
    <col min="4610" max="4629" width="4.08203125" customWidth="1"/>
    <col min="4630" max="4642" width="0" hidden="1" customWidth="1"/>
    <col min="4643" max="4644" width="7.58203125" customWidth="1"/>
    <col min="4645" max="4648" width="6.75" customWidth="1"/>
    <col min="4649" max="4827" width="8" customWidth="1"/>
    <col min="4862" max="4862" width="4.08203125" customWidth="1"/>
    <col min="4863" max="4863" width="35.58203125" customWidth="1"/>
    <col min="4865" max="4865" width="8.5" customWidth="1"/>
    <col min="4866" max="4885" width="4.08203125" customWidth="1"/>
    <col min="4886" max="4898" width="0" hidden="1" customWidth="1"/>
    <col min="4899" max="4900" width="7.58203125" customWidth="1"/>
    <col min="4901" max="4904" width="6.75" customWidth="1"/>
    <col min="4905" max="5083" width="8" customWidth="1"/>
    <col min="5118" max="5118" width="4.08203125" customWidth="1"/>
    <col min="5119" max="5119" width="35.58203125" customWidth="1"/>
    <col min="5121" max="5121" width="8.5" customWidth="1"/>
    <col min="5122" max="5141" width="4.08203125" customWidth="1"/>
    <col min="5142" max="5154" width="0" hidden="1" customWidth="1"/>
    <col min="5155" max="5156" width="7.58203125" customWidth="1"/>
    <col min="5157" max="5160" width="6.75" customWidth="1"/>
    <col min="5161" max="5339" width="8" customWidth="1"/>
    <col min="5374" max="5374" width="4.08203125" customWidth="1"/>
    <col min="5375" max="5375" width="35.58203125" customWidth="1"/>
    <col min="5377" max="5377" width="8.5" customWidth="1"/>
    <col min="5378" max="5397" width="4.08203125" customWidth="1"/>
    <col min="5398" max="5410" width="0" hidden="1" customWidth="1"/>
    <col min="5411" max="5412" width="7.58203125" customWidth="1"/>
    <col min="5413" max="5416" width="6.75" customWidth="1"/>
    <col min="5417" max="5595" width="8" customWidth="1"/>
    <col min="5630" max="5630" width="4.08203125" customWidth="1"/>
    <col min="5631" max="5631" width="35.58203125" customWidth="1"/>
    <col min="5633" max="5633" width="8.5" customWidth="1"/>
    <col min="5634" max="5653" width="4.08203125" customWidth="1"/>
    <col min="5654" max="5666" width="0" hidden="1" customWidth="1"/>
    <col min="5667" max="5668" width="7.58203125" customWidth="1"/>
    <col min="5669" max="5672" width="6.75" customWidth="1"/>
    <col min="5673" max="5851" width="8" customWidth="1"/>
    <col min="5886" max="5886" width="4.08203125" customWidth="1"/>
    <col min="5887" max="5887" width="35.58203125" customWidth="1"/>
    <col min="5889" max="5889" width="8.5" customWidth="1"/>
    <col min="5890" max="5909" width="4.08203125" customWidth="1"/>
    <col min="5910" max="5922" width="0" hidden="1" customWidth="1"/>
    <col min="5923" max="5924" width="7.58203125" customWidth="1"/>
    <col min="5925" max="5928" width="6.75" customWidth="1"/>
    <col min="5929" max="6107" width="8" customWidth="1"/>
    <col min="6142" max="6142" width="4.08203125" customWidth="1"/>
    <col min="6143" max="6143" width="35.58203125" customWidth="1"/>
    <col min="6145" max="6145" width="8.5" customWidth="1"/>
    <col min="6146" max="6165" width="4.08203125" customWidth="1"/>
    <col min="6166" max="6178" width="0" hidden="1" customWidth="1"/>
    <col min="6179" max="6180" width="7.58203125" customWidth="1"/>
    <col min="6181" max="6184" width="6.75" customWidth="1"/>
    <col min="6185" max="6363" width="8" customWidth="1"/>
    <col min="6398" max="6398" width="4.08203125" customWidth="1"/>
    <col min="6399" max="6399" width="35.58203125" customWidth="1"/>
    <col min="6401" max="6401" width="8.5" customWidth="1"/>
    <col min="6402" max="6421" width="4.08203125" customWidth="1"/>
    <col min="6422" max="6434" width="0" hidden="1" customWidth="1"/>
    <col min="6435" max="6436" width="7.58203125" customWidth="1"/>
    <col min="6437" max="6440" width="6.75" customWidth="1"/>
    <col min="6441" max="6619" width="8" customWidth="1"/>
    <col min="6654" max="6654" width="4.08203125" customWidth="1"/>
    <col min="6655" max="6655" width="35.58203125" customWidth="1"/>
    <col min="6657" max="6657" width="8.5" customWidth="1"/>
    <col min="6658" max="6677" width="4.08203125" customWidth="1"/>
    <col min="6678" max="6690" width="0" hidden="1" customWidth="1"/>
    <col min="6691" max="6692" width="7.58203125" customWidth="1"/>
    <col min="6693" max="6696" width="6.75" customWidth="1"/>
    <col min="6697" max="6875" width="8" customWidth="1"/>
    <col min="6910" max="6910" width="4.08203125" customWidth="1"/>
    <col min="6911" max="6911" width="35.58203125" customWidth="1"/>
    <col min="6913" max="6913" width="8.5" customWidth="1"/>
    <col min="6914" max="6933" width="4.08203125" customWidth="1"/>
    <col min="6934" max="6946" width="0" hidden="1" customWidth="1"/>
    <col min="6947" max="6948" width="7.58203125" customWidth="1"/>
    <col min="6949" max="6952" width="6.75" customWidth="1"/>
    <col min="6953" max="7131" width="8" customWidth="1"/>
    <col min="7166" max="7166" width="4.08203125" customWidth="1"/>
    <col min="7167" max="7167" width="35.58203125" customWidth="1"/>
    <col min="7169" max="7169" width="8.5" customWidth="1"/>
    <col min="7170" max="7189" width="4.08203125" customWidth="1"/>
    <col min="7190" max="7202" width="0" hidden="1" customWidth="1"/>
    <col min="7203" max="7204" width="7.58203125" customWidth="1"/>
    <col min="7205" max="7208" width="6.75" customWidth="1"/>
    <col min="7209" max="7387" width="8" customWidth="1"/>
    <col min="7422" max="7422" width="4.08203125" customWidth="1"/>
    <col min="7423" max="7423" width="35.58203125" customWidth="1"/>
    <col min="7425" max="7425" width="8.5" customWidth="1"/>
    <col min="7426" max="7445" width="4.08203125" customWidth="1"/>
    <col min="7446" max="7458" width="0" hidden="1" customWidth="1"/>
    <col min="7459" max="7460" width="7.58203125" customWidth="1"/>
    <col min="7461" max="7464" width="6.75" customWidth="1"/>
    <col min="7465" max="7643" width="8" customWidth="1"/>
    <col min="7678" max="7678" width="4.08203125" customWidth="1"/>
    <col min="7679" max="7679" width="35.58203125" customWidth="1"/>
    <col min="7681" max="7681" width="8.5" customWidth="1"/>
    <col min="7682" max="7701" width="4.08203125" customWidth="1"/>
    <col min="7702" max="7714" width="0" hidden="1" customWidth="1"/>
    <col min="7715" max="7716" width="7.58203125" customWidth="1"/>
    <col min="7717" max="7720" width="6.75" customWidth="1"/>
    <col min="7721" max="7899" width="8" customWidth="1"/>
    <col min="7934" max="7934" width="4.08203125" customWidth="1"/>
    <col min="7935" max="7935" width="35.58203125" customWidth="1"/>
    <col min="7937" max="7937" width="8.5" customWidth="1"/>
    <col min="7938" max="7957" width="4.08203125" customWidth="1"/>
    <col min="7958" max="7970" width="0" hidden="1" customWidth="1"/>
    <col min="7971" max="7972" width="7.58203125" customWidth="1"/>
    <col min="7973" max="7976" width="6.75" customWidth="1"/>
    <col min="7977" max="8155" width="8" customWidth="1"/>
    <col min="8190" max="8190" width="4.08203125" customWidth="1"/>
    <col min="8191" max="8191" width="35.58203125" customWidth="1"/>
    <col min="8193" max="8193" width="8.5" customWidth="1"/>
    <col min="8194" max="8213" width="4.08203125" customWidth="1"/>
    <col min="8214" max="8226" width="0" hidden="1" customWidth="1"/>
    <col min="8227" max="8228" width="7.58203125" customWidth="1"/>
    <col min="8229" max="8232" width="6.75" customWidth="1"/>
    <col min="8233" max="8411" width="8" customWidth="1"/>
    <col min="8446" max="8446" width="4.08203125" customWidth="1"/>
    <col min="8447" max="8447" width="35.58203125" customWidth="1"/>
    <col min="8449" max="8449" width="8.5" customWidth="1"/>
    <col min="8450" max="8469" width="4.08203125" customWidth="1"/>
    <col min="8470" max="8482" width="0" hidden="1" customWidth="1"/>
    <col min="8483" max="8484" width="7.58203125" customWidth="1"/>
    <col min="8485" max="8488" width="6.75" customWidth="1"/>
    <col min="8489" max="8667" width="8" customWidth="1"/>
    <col min="8702" max="8702" width="4.08203125" customWidth="1"/>
    <col min="8703" max="8703" width="35.58203125" customWidth="1"/>
    <col min="8705" max="8705" width="8.5" customWidth="1"/>
    <col min="8706" max="8725" width="4.08203125" customWidth="1"/>
    <col min="8726" max="8738" width="0" hidden="1" customWidth="1"/>
    <col min="8739" max="8740" width="7.58203125" customWidth="1"/>
    <col min="8741" max="8744" width="6.75" customWidth="1"/>
    <col min="8745" max="8923" width="8" customWidth="1"/>
    <col min="8958" max="8958" width="4.08203125" customWidth="1"/>
    <col min="8959" max="8959" width="35.58203125" customWidth="1"/>
    <col min="8961" max="8961" width="8.5" customWidth="1"/>
    <col min="8962" max="8981" width="4.08203125" customWidth="1"/>
    <col min="8982" max="8994" width="0" hidden="1" customWidth="1"/>
    <col min="8995" max="8996" width="7.58203125" customWidth="1"/>
    <col min="8997" max="9000" width="6.75" customWidth="1"/>
    <col min="9001" max="9179" width="8" customWidth="1"/>
    <col min="9214" max="9214" width="4.08203125" customWidth="1"/>
    <col min="9215" max="9215" width="35.58203125" customWidth="1"/>
    <col min="9217" max="9217" width="8.5" customWidth="1"/>
    <col min="9218" max="9237" width="4.08203125" customWidth="1"/>
    <col min="9238" max="9250" width="0" hidden="1" customWidth="1"/>
    <col min="9251" max="9252" width="7.58203125" customWidth="1"/>
    <col min="9253" max="9256" width="6.75" customWidth="1"/>
    <col min="9257" max="9435" width="8" customWidth="1"/>
    <col min="9470" max="9470" width="4.08203125" customWidth="1"/>
    <col min="9471" max="9471" width="35.58203125" customWidth="1"/>
    <col min="9473" max="9473" width="8.5" customWidth="1"/>
    <col min="9474" max="9493" width="4.08203125" customWidth="1"/>
    <col min="9494" max="9506" width="0" hidden="1" customWidth="1"/>
    <col min="9507" max="9508" width="7.58203125" customWidth="1"/>
    <col min="9509" max="9512" width="6.75" customWidth="1"/>
    <col min="9513" max="9691" width="8" customWidth="1"/>
    <col min="9726" max="9726" width="4.08203125" customWidth="1"/>
    <col min="9727" max="9727" width="35.58203125" customWidth="1"/>
    <col min="9729" max="9729" width="8.5" customWidth="1"/>
    <col min="9730" max="9749" width="4.08203125" customWidth="1"/>
    <col min="9750" max="9762" width="0" hidden="1" customWidth="1"/>
    <col min="9763" max="9764" width="7.58203125" customWidth="1"/>
    <col min="9765" max="9768" width="6.75" customWidth="1"/>
    <col min="9769" max="9947" width="8" customWidth="1"/>
    <col min="9982" max="9982" width="4.08203125" customWidth="1"/>
    <col min="9983" max="9983" width="35.58203125" customWidth="1"/>
    <col min="9985" max="9985" width="8.5" customWidth="1"/>
    <col min="9986" max="10005" width="4.08203125" customWidth="1"/>
    <col min="10006" max="10018" width="0" hidden="1" customWidth="1"/>
    <col min="10019" max="10020" width="7.58203125" customWidth="1"/>
    <col min="10021" max="10024" width="6.75" customWidth="1"/>
    <col min="10025" max="10203" width="8" customWidth="1"/>
    <col min="10238" max="10238" width="4.08203125" customWidth="1"/>
    <col min="10239" max="10239" width="35.58203125" customWidth="1"/>
    <col min="10241" max="10241" width="8.5" customWidth="1"/>
    <col min="10242" max="10261" width="4.08203125" customWidth="1"/>
    <col min="10262" max="10274" width="0" hidden="1" customWidth="1"/>
    <col min="10275" max="10276" width="7.58203125" customWidth="1"/>
    <col min="10277" max="10280" width="6.75" customWidth="1"/>
    <col min="10281" max="10459" width="8" customWidth="1"/>
    <col min="10494" max="10494" width="4.08203125" customWidth="1"/>
    <col min="10495" max="10495" width="35.58203125" customWidth="1"/>
    <col min="10497" max="10497" width="8.5" customWidth="1"/>
    <col min="10498" max="10517" width="4.08203125" customWidth="1"/>
    <col min="10518" max="10530" width="0" hidden="1" customWidth="1"/>
    <col min="10531" max="10532" width="7.58203125" customWidth="1"/>
    <col min="10533" max="10536" width="6.75" customWidth="1"/>
    <col min="10537" max="10715" width="8" customWidth="1"/>
    <col min="10750" max="10750" width="4.08203125" customWidth="1"/>
    <col min="10751" max="10751" width="35.58203125" customWidth="1"/>
    <col min="10753" max="10753" width="8.5" customWidth="1"/>
    <col min="10754" max="10773" width="4.08203125" customWidth="1"/>
    <col min="10774" max="10786" width="0" hidden="1" customWidth="1"/>
    <col min="10787" max="10788" width="7.58203125" customWidth="1"/>
    <col min="10789" max="10792" width="6.75" customWidth="1"/>
    <col min="10793" max="10971" width="8" customWidth="1"/>
    <col min="11006" max="11006" width="4.08203125" customWidth="1"/>
    <col min="11007" max="11007" width="35.58203125" customWidth="1"/>
    <col min="11009" max="11009" width="8.5" customWidth="1"/>
    <col min="11010" max="11029" width="4.08203125" customWidth="1"/>
    <col min="11030" max="11042" width="0" hidden="1" customWidth="1"/>
    <col min="11043" max="11044" width="7.58203125" customWidth="1"/>
    <col min="11045" max="11048" width="6.75" customWidth="1"/>
    <col min="11049" max="11227" width="8" customWidth="1"/>
    <col min="11262" max="11262" width="4.08203125" customWidth="1"/>
    <col min="11263" max="11263" width="35.58203125" customWidth="1"/>
    <col min="11265" max="11265" width="8.5" customWidth="1"/>
    <col min="11266" max="11285" width="4.08203125" customWidth="1"/>
    <col min="11286" max="11298" width="0" hidden="1" customWidth="1"/>
    <col min="11299" max="11300" width="7.58203125" customWidth="1"/>
    <col min="11301" max="11304" width="6.75" customWidth="1"/>
    <col min="11305" max="11483" width="8" customWidth="1"/>
    <col min="11518" max="11518" width="4.08203125" customWidth="1"/>
    <col min="11519" max="11519" width="35.58203125" customWidth="1"/>
    <col min="11521" max="11521" width="8.5" customWidth="1"/>
    <col min="11522" max="11541" width="4.08203125" customWidth="1"/>
    <col min="11542" max="11554" width="0" hidden="1" customWidth="1"/>
    <col min="11555" max="11556" width="7.58203125" customWidth="1"/>
    <col min="11557" max="11560" width="6.75" customWidth="1"/>
    <col min="11561" max="11739" width="8" customWidth="1"/>
    <col min="11774" max="11774" width="4.08203125" customWidth="1"/>
    <col min="11775" max="11775" width="35.58203125" customWidth="1"/>
    <col min="11777" max="11777" width="8.5" customWidth="1"/>
    <col min="11778" max="11797" width="4.08203125" customWidth="1"/>
    <col min="11798" max="11810" width="0" hidden="1" customWidth="1"/>
    <col min="11811" max="11812" width="7.58203125" customWidth="1"/>
    <col min="11813" max="11816" width="6.75" customWidth="1"/>
    <col min="11817" max="11995" width="8" customWidth="1"/>
    <col min="12030" max="12030" width="4.08203125" customWidth="1"/>
    <col min="12031" max="12031" width="35.58203125" customWidth="1"/>
    <col min="12033" max="12033" width="8.5" customWidth="1"/>
    <col min="12034" max="12053" width="4.08203125" customWidth="1"/>
    <col min="12054" max="12066" width="0" hidden="1" customWidth="1"/>
    <col min="12067" max="12068" width="7.58203125" customWidth="1"/>
    <col min="12069" max="12072" width="6.75" customWidth="1"/>
    <col min="12073" max="12251" width="8" customWidth="1"/>
    <col min="12286" max="12286" width="4.08203125" customWidth="1"/>
    <col min="12287" max="12287" width="35.58203125" customWidth="1"/>
    <col min="12289" max="12289" width="8.5" customWidth="1"/>
    <col min="12290" max="12309" width="4.08203125" customWidth="1"/>
    <col min="12310" max="12322" width="0" hidden="1" customWidth="1"/>
    <col min="12323" max="12324" width="7.58203125" customWidth="1"/>
    <col min="12325" max="12328" width="6.75" customWidth="1"/>
    <col min="12329" max="12507" width="8" customWidth="1"/>
    <col min="12542" max="12542" width="4.08203125" customWidth="1"/>
    <col min="12543" max="12543" width="35.58203125" customWidth="1"/>
    <col min="12545" max="12545" width="8.5" customWidth="1"/>
    <col min="12546" max="12565" width="4.08203125" customWidth="1"/>
    <col min="12566" max="12578" width="0" hidden="1" customWidth="1"/>
    <col min="12579" max="12580" width="7.58203125" customWidth="1"/>
    <col min="12581" max="12584" width="6.75" customWidth="1"/>
    <col min="12585" max="12763" width="8" customWidth="1"/>
    <col min="12798" max="12798" width="4.08203125" customWidth="1"/>
    <col min="12799" max="12799" width="35.58203125" customWidth="1"/>
    <col min="12801" max="12801" width="8.5" customWidth="1"/>
    <col min="12802" max="12821" width="4.08203125" customWidth="1"/>
    <col min="12822" max="12834" width="0" hidden="1" customWidth="1"/>
    <col min="12835" max="12836" width="7.58203125" customWidth="1"/>
    <col min="12837" max="12840" width="6.75" customWidth="1"/>
    <col min="12841" max="13019" width="8" customWidth="1"/>
    <col min="13054" max="13054" width="4.08203125" customWidth="1"/>
    <col min="13055" max="13055" width="35.58203125" customWidth="1"/>
    <col min="13057" max="13057" width="8.5" customWidth="1"/>
    <col min="13058" max="13077" width="4.08203125" customWidth="1"/>
    <col min="13078" max="13090" width="0" hidden="1" customWidth="1"/>
    <col min="13091" max="13092" width="7.58203125" customWidth="1"/>
    <col min="13093" max="13096" width="6.75" customWidth="1"/>
    <col min="13097" max="13275" width="8" customWidth="1"/>
    <col min="13310" max="13310" width="4.08203125" customWidth="1"/>
    <col min="13311" max="13311" width="35.58203125" customWidth="1"/>
    <col min="13313" max="13313" width="8.5" customWidth="1"/>
    <col min="13314" max="13333" width="4.08203125" customWidth="1"/>
    <col min="13334" max="13346" width="0" hidden="1" customWidth="1"/>
    <col min="13347" max="13348" width="7.58203125" customWidth="1"/>
    <col min="13349" max="13352" width="6.75" customWidth="1"/>
    <col min="13353" max="13531" width="8" customWidth="1"/>
    <col min="13566" max="13566" width="4.08203125" customWidth="1"/>
    <col min="13567" max="13567" width="35.58203125" customWidth="1"/>
    <col min="13569" max="13569" width="8.5" customWidth="1"/>
    <col min="13570" max="13589" width="4.08203125" customWidth="1"/>
    <col min="13590" max="13602" width="0" hidden="1" customWidth="1"/>
    <col min="13603" max="13604" width="7.58203125" customWidth="1"/>
    <col min="13605" max="13608" width="6.75" customWidth="1"/>
    <col min="13609" max="13787" width="8" customWidth="1"/>
    <col min="13822" max="13822" width="4.08203125" customWidth="1"/>
    <col min="13823" max="13823" width="35.58203125" customWidth="1"/>
    <col min="13825" max="13825" width="8.5" customWidth="1"/>
    <col min="13826" max="13845" width="4.08203125" customWidth="1"/>
    <col min="13846" max="13858" width="0" hidden="1" customWidth="1"/>
    <col min="13859" max="13860" width="7.58203125" customWidth="1"/>
    <col min="13861" max="13864" width="6.75" customWidth="1"/>
    <col min="13865" max="14043" width="8" customWidth="1"/>
    <col min="14078" max="14078" width="4.08203125" customWidth="1"/>
    <col min="14079" max="14079" width="35.58203125" customWidth="1"/>
    <col min="14081" max="14081" width="8.5" customWidth="1"/>
    <col min="14082" max="14101" width="4.08203125" customWidth="1"/>
    <col min="14102" max="14114" width="0" hidden="1" customWidth="1"/>
    <col min="14115" max="14116" width="7.58203125" customWidth="1"/>
    <col min="14117" max="14120" width="6.75" customWidth="1"/>
    <col min="14121" max="14299" width="8" customWidth="1"/>
    <col min="14334" max="14334" width="4.08203125" customWidth="1"/>
    <col min="14335" max="14335" width="35.58203125" customWidth="1"/>
    <col min="14337" max="14337" width="8.5" customWidth="1"/>
    <col min="14338" max="14357" width="4.08203125" customWidth="1"/>
    <col min="14358" max="14370" width="0" hidden="1" customWidth="1"/>
    <col min="14371" max="14372" width="7.58203125" customWidth="1"/>
    <col min="14373" max="14376" width="6.75" customWidth="1"/>
    <col min="14377" max="14555" width="8" customWidth="1"/>
    <col min="14590" max="14590" width="4.08203125" customWidth="1"/>
    <col min="14591" max="14591" width="35.58203125" customWidth="1"/>
    <col min="14593" max="14593" width="8.5" customWidth="1"/>
    <col min="14594" max="14613" width="4.08203125" customWidth="1"/>
    <col min="14614" max="14626" width="0" hidden="1" customWidth="1"/>
    <col min="14627" max="14628" width="7.58203125" customWidth="1"/>
    <col min="14629" max="14632" width="6.75" customWidth="1"/>
    <col min="14633" max="14811" width="8" customWidth="1"/>
    <col min="14846" max="14846" width="4.08203125" customWidth="1"/>
    <col min="14847" max="14847" width="35.58203125" customWidth="1"/>
    <col min="14849" max="14849" width="8.5" customWidth="1"/>
    <col min="14850" max="14869" width="4.08203125" customWidth="1"/>
    <col min="14870" max="14882" width="0" hidden="1" customWidth="1"/>
    <col min="14883" max="14884" width="7.58203125" customWidth="1"/>
    <col min="14885" max="14888" width="6.75" customWidth="1"/>
    <col min="14889" max="15067" width="8" customWidth="1"/>
    <col min="15102" max="15102" width="4.08203125" customWidth="1"/>
    <col min="15103" max="15103" width="35.58203125" customWidth="1"/>
    <col min="15105" max="15105" width="8.5" customWidth="1"/>
    <col min="15106" max="15125" width="4.08203125" customWidth="1"/>
    <col min="15126" max="15138" width="0" hidden="1" customWidth="1"/>
    <col min="15139" max="15140" width="7.58203125" customWidth="1"/>
    <col min="15141" max="15144" width="6.75" customWidth="1"/>
    <col min="15145" max="15323" width="8" customWidth="1"/>
    <col min="15358" max="15358" width="4.08203125" customWidth="1"/>
    <col min="15359" max="15359" width="35.58203125" customWidth="1"/>
    <col min="15361" max="15361" width="8.5" customWidth="1"/>
    <col min="15362" max="15381" width="4.08203125" customWidth="1"/>
    <col min="15382" max="15394" width="0" hidden="1" customWidth="1"/>
    <col min="15395" max="15396" width="7.58203125" customWidth="1"/>
    <col min="15397" max="15400" width="6.75" customWidth="1"/>
    <col min="15401" max="15579" width="8" customWidth="1"/>
    <col min="15614" max="15614" width="4.08203125" customWidth="1"/>
    <col min="15615" max="15615" width="35.58203125" customWidth="1"/>
    <col min="15617" max="15617" width="8.5" customWidth="1"/>
    <col min="15618" max="15637" width="4.08203125" customWidth="1"/>
    <col min="15638" max="15650" width="0" hidden="1" customWidth="1"/>
    <col min="15651" max="15652" width="7.58203125" customWidth="1"/>
    <col min="15653" max="15656" width="6.75" customWidth="1"/>
    <col min="15657" max="15835" width="8" customWidth="1"/>
    <col min="15870" max="15870" width="4.08203125" customWidth="1"/>
    <col min="15871" max="15871" width="35.58203125" customWidth="1"/>
    <col min="15873" max="15873" width="8.5" customWidth="1"/>
    <col min="15874" max="15893" width="4.08203125" customWidth="1"/>
    <col min="15894" max="15906" width="0" hidden="1" customWidth="1"/>
    <col min="15907" max="15908" width="7.58203125" customWidth="1"/>
    <col min="15909" max="15912" width="6.75" customWidth="1"/>
    <col min="15913" max="16091" width="8" customWidth="1"/>
    <col min="16126" max="16126" width="4.08203125" customWidth="1"/>
    <col min="16127" max="16127" width="35.58203125" customWidth="1"/>
    <col min="16129" max="16129" width="8.5" customWidth="1"/>
    <col min="16130" max="16149" width="4.08203125" customWidth="1"/>
    <col min="16150" max="16162" width="0" hidden="1" customWidth="1"/>
    <col min="16163" max="16164" width="7.58203125" customWidth="1"/>
    <col min="16165" max="16168" width="6.75" customWidth="1"/>
    <col min="16169" max="16347" width="8" customWidth="1"/>
  </cols>
  <sheetData>
    <row r="1" spans="1:187" ht="45" customHeight="1" thickBot="1">
      <c r="A1" s="133"/>
      <c r="B1" s="271" t="s">
        <v>277</v>
      </c>
      <c r="C1" s="134"/>
      <c r="U1" s="133"/>
      <c r="V1" s="186"/>
      <c r="X1" s="133"/>
      <c r="Y1" s="186"/>
      <c r="Z1" s="18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457" t="s">
        <v>176</v>
      </c>
      <c r="AO1" s="259" t="e">
        <f>SUM(AO3:AO11)</f>
        <v>#DIV/0!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</row>
    <row r="2" spans="1:187" ht="28" customHeight="1" thickBot="1">
      <c r="A2" s="136"/>
      <c r="B2" s="335" t="s">
        <v>158</v>
      </c>
      <c r="C2" s="379" t="s">
        <v>159</v>
      </c>
      <c r="D2" s="380" t="s">
        <v>65</v>
      </c>
      <c r="E2" s="137">
        <v>1</v>
      </c>
      <c r="F2" s="137">
        <v>2</v>
      </c>
      <c r="G2" s="137">
        <v>3</v>
      </c>
      <c r="H2" s="137">
        <v>4</v>
      </c>
      <c r="I2" s="137">
        <v>5</v>
      </c>
      <c r="J2" s="137">
        <v>6</v>
      </c>
      <c r="K2" s="137">
        <v>7</v>
      </c>
      <c r="L2" s="137">
        <v>8</v>
      </c>
      <c r="M2" s="137">
        <v>9</v>
      </c>
      <c r="N2" s="137">
        <v>10</v>
      </c>
      <c r="O2" s="137">
        <v>11</v>
      </c>
      <c r="P2" s="137">
        <v>12</v>
      </c>
      <c r="Q2" s="137">
        <v>13</v>
      </c>
      <c r="R2" s="137">
        <v>14</v>
      </c>
      <c r="S2" s="137">
        <v>15</v>
      </c>
      <c r="T2" s="137">
        <v>16</v>
      </c>
      <c r="U2" s="137">
        <v>17</v>
      </c>
      <c r="V2" s="137">
        <v>18</v>
      </c>
      <c r="W2" s="137">
        <v>19</v>
      </c>
      <c r="X2" s="137">
        <v>20</v>
      </c>
      <c r="Y2" s="137"/>
      <c r="Z2" s="137"/>
      <c r="AA2" s="137"/>
      <c r="AB2" s="137"/>
      <c r="AC2" s="137"/>
      <c r="AD2" s="137"/>
      <c r="AE2" s="137"/>
      <c r="AF2" s="137"/>
      <c r="AG2" s="138"/>
      <c r="AH2" s="220" t="s">
        <v>160</v>
      </c>
      <c r="AI2" s="221" t="s">
        <v>161</v>
      </c>
      <c r="AJ2" s="222" t="s">
        <v>162</v>
      </c>
      <c r="AK2" s="221" t="s">
        <v>163</v>
      </c>
      <c r="AL2" s="247" t="s">
        <v>177</v>
      </c>
      <c r="AM2" s="223" t="s">
        <v>178</v>
      </c>
      <c r="AN2" s="458"/>
      <c r="AO2" s="249" t="s">
        <v>177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</row>
    <row r="3" spans="1:187" s="14" customFormat="1" ht="23">
      <c r="A3" s="139">
        <v>1</v>
      </c>
      <c r="B3" s="404" t="s">
        <v>195</v>
      </c>
      <c r="C3" s="376" t="s">
        <v>1</v>
      </c>
      <c r="D3" s="430" t="s">
        <v>137</v>
      </c>
      <c r="E3" s="140"/>
      <c r="F3" s="329"/>
      <c r="G3" s="208">
        <v>4</v>
      </c>
      <c r="H3" s="142">
        <v>5</v>
      </c>
      <c r="I3" s="208">
        <v>4</v>
      </c>
      <c r="J3" s="141">
        <v>2</v>
      </c>
      <c r="K3" s="141">
        <v>5</v>
      </c>
      <c r="L3" s="141">
        <v>1</v>
      </c>
      <c r="M3" s="168">
        <v>5</v>
      </c>
      <c r="N3" s="208">
        <v>5</v>
      </c>
      <c r="O3" s="208">
        <v>5</v>
      </c>
      <c r="P3" s="436">
        <v>4</v>
      </c>
      <c r="Q3" s="266">
        <v>5</v>
      </c>
      <c r="R3" s="208">
        <v>4</v>
      </c>
      <c r="S3" s="208">
        <v>0</v>
      </c>
      <c r="T3" s="208">
        <v>5</v>
      </c>
      <c r="U3" s="436">
        <v>4</v>
      </c>
      <c r="V3" s="208">
        <v>2</v>
      </c>
      <c r="W3" s="208">
        <v>3</v>
      </c>
      <c r="X3" s="208"/>
      <c r="Y3" s="208"/>
      <c r="Z3" s="208"/>
      <c r="AA3" s="143"/>
      <c r="AB3" s="143"/>
      <c r="AC3" s="224"/>
      <c r="AD3" s="143"/>
      <c r="AE3" s="143"/>
      <c r="AF3" s="143"/>
      <c r="AG3" s="225"/>
      <c r="AH3" s="226">
        <v>9</v>
      </c>
      <c r="AI3" s="227">
        <v>8</v>
      </c>
      <c r="AJ3" s="228">
        <f t="shared" ref="AJ3:AJ34" si="0">SUM(E3:AG3)</f>
        <v>63</v>
      </c>
      <c r="AK3" s="229">
        <f>SUM(E3:E34)</f>
        <v>63</v>
      </c>
      <c r="AL3" s="248">
        <f>SUM((AH3+AI3)+((AH3*100)/(AH3+AI3)+((((AJ3-AK3)+((AH3+AI3)*5))*50)/((AH3+AI3)*5))))</f>
        <v>119.94117647058823</v>
      </c>
      <c r="AM3" s="145">
        <f t="shared" ref="AM3:AM21" si="1">SUM(AJ3-AK3)</f>
        <v>0</v>
      </c>
      <c r="AN3" s="230" t="s">
        <v>172</v>
      </c>
      <c r="AO3" s="250">
        <f>AL3</f>
        <v>119.94117647058823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</row>
    <row r="4" spans="1:187" s="133" customFormat="1" ht="23">
      <c r="A4" s="146">
        <v>2</v>
      </c>
      <c r="B4" s="405" t="s">
        <v>94</v>
      </c>
      <c r="C4" s="417" t="s">
        <v>290</v>
      </c>
      <c r="D4" s="431" t="s">
        <v>280</v>
      </c>
      <c r="E4" s="384"/>
      <c r="F4" s="148"/>
      <c r="G4" s="277"/>
      <c r="H4" s="276"/>
      <c r="I4" s="277"/>
      <c r="J4" s="277"/>
      <c r="K4" s="277"/>
      <c r="L4" s="277"/>
      <c r="M4" s="277"/>
      <c r="N4" s="385"/>
      <c r="O4" s="386"/>
      <c r="P4" s="277"/>
      <c r="Q4" s="276"/>
      <c r="R4" s="277"/>
      <c r="S4" s="386"/>
      <c r="T4" s="277"/>
      <c r="U4" s="276"/>
      <c r="V4" s="277"/>
      <c r="W4" s="386"/>
      <c r="X4" s="277"/>
      <c r="Y4" s="386"/>
      <c r="Z4" s="277"/>
      <c r="AA4" s="423"/>
      <c r="AB4" s="423"/>
      <c r="AC4" s="423"/>
      <c r="AD4" s="423"/>
      <c r="AE4" s="423"/>
      <c r="AF4" s="423"/>
      <c r="AG4" s="424"/>
      <c r="AH4" s="425"/>
      <c r="AI4" s="426"/>
      <c r="AJ4" s="427">
        <f t="shared" si="0"/>
        <v>0</v>
      </c>
      <c r="AK4" s="428">
        <f>SUM(F3:F34)</f>
        <v>0</v>
      </c>
      <c r="AL4" s="248" t="e">
        <f t="shared" ref="AL4:AL22" si="2">SUM((AH4+AI4)+((AH4*100)/(AH4+AI4)+((((AJ4-AK4)+((AH4+AI4)*5))*50)/((AH4+AI4)*5))))</f>
        <v>#DIV/0!</v>
      </c>
      <c r="AM4" s="157">
        <f t="shared" si="1"/>
        <v>0</v>
      </c>
      <c r="AN4" s="158"/>
      <c r="AO4" s="250" t="e">
        <f t="shared" ref="AO4:AO22" si="3">AL4</f>
        <v>#DIV/0!</v>
      </c>
    </row>
    <row r="5" spans="1:187" s="133" customFormat="1" ht="23">
      <c r="A5" s="146">
        <v>3</v>
      </c>
      <c r="B5" s="406" t="s">
        <v>269</v>
      </c>
      <c r="C5" s="377" t="s">
        <v>1</v>
      </c>
      <c r="D5" s="432" t="s">
        <v>280</v>
      </c>
      <c r="E5" s="147">
        <v>5</v>
      </c>
      <c r="F5" s="277"/>
      <c r="G5" s="148"/>
      <c r="H5" s="150">
        <v>3</v>
      </c>
      <c r="I5" s="149">
        <v>5</v>
      </c>
      <c r="J5" s="149">
        <v>2</v>
      </c>
      <c r="K5" s="159">
        <v>2</v>
      </c>
      <c r="L5" s="149">
        <v>3</v>
      </c>
      <c r="M5" s="168">
        <v>5</v>
      </c>
      <c r="N5" s="168">
        <v>5</v>
      </c>
      <c r="O5" s="168">
        <v>5</v>
      </c>
      <c r="P5" s="168">
        <v>5</v>
      </c>
      <c r="Q5" s="170">
        <v>5</v>
      </c>
      <c r="R5" s="168">
        <v>4</v>
      </c>
      <c r="S5" s="168">
        <v>3</v>
      </c>
      <c r="T5" s="168">
        <v>5</v>
      </c>
      <c r="U5" s="170">
        <v>5</v>
      </c>
      <c r="V5" s="168">
        <v>5</v>
      </c>
      <c r="W5" s="168">
        <v>3</v>
      </c>
      <c r="X5" s="168"/>
      <c r="Y5" s="168"/>
      <c r="Z5" s="168"/>
      <c r="AA5" s="153"/>
      <c r="AB5" s="153"/>
      <c r="AC5" s="164"/>
      <c r="AD5" s="153"/>
      <c r="AE5" s="153"/>
      <c r="AF5" s="153"/>
      <c r="AG5" s="231"/>
      <c r="AH5" s="232">
        <v>10</v>
      </c>
      <c r="AI5" s="233">
        <v>7</v>
      </c>
      <c r="AJ5" s="234">
        <f t="shared" si="0"/>
        <v>70</v>
      </c>
      <c r="AK5" s="235">
        <f>SUM(G3:G34)</f>
        <v>64</v>
      </c>
      <c r="AL5" s="248">
        <f t="shared" si="2"/>
        <v>129.35294117647058</v>
      </c>
      <c r="AM5" s="157">
        <f t="shared" si="1"/>
        <v>6</v>
      </c>
      <c r="AN5" s="236" t="s">
        <v>175</v>
      </c>
      <c r="AO5" s="250">
        <f t="shared" si="3"/>
        <v>129.35294117647058</v>
      </c>
    </row>
    <row r="6" spans="1:187" s="163" customFormat="1" ht="23.5" thickBot="1">
      <c r="A6" s="146">
        <v>4</v>
      </c>
      <c r="B6" s="407" t="s">
        <v>204</v>
      </c>
      <c r="C6" s="376" t="s">
        <v>169</v>
      </c>
      <c r="D6" s="432" t="s">
        <v>126</v>
      </c>
      <c r="E6" s="161">
        <v>1</v>
      </c>
      <c r="F6" s="276"/>
      <c r="G6" s="170">
        <v>5</v>
      </c>
      <c r="H6" s="162"/>
      <c r="I6" s="149">
        <v>5</v>
      </c>
      <c r="J6" s="149">
        <v>3</v>
      </c>
      <c r="K6" s="149">
        <v>5</v>
      </c>
      <c r="L6" s="149">
        <v>3</v>
      </c>
      <c r="M6" s="168">
        <v>5</v>
      </c>
      <c r="N6" s="170">
        <v>5</v>
      </c>
      <c r="O6" s="170">
        <v>5</v>
      </c>
      <c r="P6" s="170">
        <v>3</v>
      </c>
      <c r="Q6" s="170">
        <v>5</v>
      </c>
      <c r="R6" s="168">
        <v>1</v>
      </c>
      <c r="S6" s="169">
        <v>5</v>
      </c>
      <c r="T6" s="170">
        <v>5</v>
      </c>
      <c r="U6" s="170">
        <v>5</v>
      </c>
      <c r="V6" s="168">
        <v>5</v>
      </c>
      <c r="W6" s="168">
        <v>2</v>
      </c>
      <c r="X6" s="168"/>
      <c r="Y6" s="169"/>
      <c r="Z6" s="168"/>
      <c r="AA6" s="153"/>
      <c r="AB6" s="153"/>
      <c r="AC6" s="164"/>
      <c r="AD6" s="153"/>
      <c r="AE6" s="153"/>
      <c r="AF6" s="153"/>
      <c r="AG6" s="231"/>
      <c r="AH6" s="232">
        <v>11</v>
      </c>
      <c r="AI6" s="233">
        <v>6</v>
      </c>
      <c r="AJ6" s="234">
        <f t="shared" si="0"/>
        <v>68</v>
      </c>
      <c r="AK6" s="235">
        <f>SUM(H3:H34)</f>
        <v>57</v>
      </c>
      <c r="AL6" s="248">
        <f t="shared" si="2"/>
        <v>138.1764705882353</v>
      </c>
      <c r="AM6" s="157">
        <f t="shared" si="1"/>
        <v>11</v>
      </c>
      <c r="AN6" s="236" t="s">
        <v>168</v>
      </c>
      <c r="AO6" s="250">
        <f t="shared" si="3"/>
        <v>138.1764705882353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</row>
    <row r="7" spans="1:187" s="133" customFormat="1" ht="23">
      <c r="A7" s="146">
        <v>5</v>
      </c>
      <c r="B7" s="408" t="s">
        <v>205</v>
      </c>
      <c r="C7" s="376" t="s">
        <v>1</v>
      </c>
      <c r="D7" s="430" t="s">
        <v>126</v>
      </c>
      <c r="E7" s="161">
        <v>5</v>
      </c>
      <c r="F7" s="276"/>
      <c r="G7" s="170">
        <v>4</v>
      </c>
      <c r="H7" s="149">
        <v>1</v>
      </c>
      <c r="I7" s="148"/>
      <c r="J7" s="149">
        <v>2</v>
      </c>
      <c r="K7" s="149">
        <v>4</v>
      </c>
      <c r="L7" s="149">
        <v>4</v>
      </c>
      <c r="M7" s="168">
        <v>5</v>
      </c>
      <c r="N7" s="168">
        <v>4</v>
      </c>
      <c r="O7" s="168">
        <v>2</v>
      </c>
      <c r="P7" s="168">
        <v>5</v>
      </c>
      <c r="Q7" s="168">
        <v>3</v>
      </c>
      <c r="R7" s="168">
        <v>5</v>
      </c>
      <c r="S7" s="168">
        <v>1</v>
      </c>
      <c r="T7" s="168">
        <v>2</v>
      </c>
      <c r="U7" s="168">
        <v>3</v>
      </c>
      <c r="V7" s="168">
        <v>4</v>
      </c>
      <c r="W7" s="168">
        <v>4</v>
      </c>
      <c r="X7" s="168"/>
      <c r="Y7" s="168"/>
      <c r="Z7" s="168"/>
      <c r="AA7" s="153"/>
      <c r="AB7" s="153"/>
      <c r="AC7" s="164"/>
      <c r="AD7" s="153"/>
      <c r="AE7" s="153"/>
      <c r="AF7" s="153"/>
      <c r="AG7" s="231"/>
      <c r="AH7" s="232">
        <v>4</v>
      </c>
      <c r="AI7" s="233">
        <v>13</v>
      </c>
      <c r="AJ7" s="234">
        <f t="shared" si="0"/>
        <v>58</v>
      </c>
      <c r="AK7" s="235">
        <f>SUM(I3:I34)</f>
        <v>78</v>
      </c>
      <c r="AL7" s="248">
        <f t="shared" si="2"/>
        <v>78.764705882352942</v>
      </c>
      <c r="AM7" s="157">
        <f t="shared" si="1"/>
        <v>-20</v>
      </c>
      <c r="AN7" s="236" t="s">
        <v>291</v>
      </c>
      <c r="AO7" s="250">
        <f t="shared" si="3"/>
        <v>78.764705882352942</v>
      </c>
    </row>
    <row r="8" spans="1:187" s="133" customFormat="1" ht="23">
      <c r="A8" s="146">
        <v>6</v>
      </c>
      <c r="B8" s="404" t="s">
        <v>270</v>
      </c>
      <c r="C8" s="376" t="s">
        <v>1</v>
      </c>
      <c r="D8" s="430" t="s">
        <v>73</v>
      </c>
      <c r="E8" s="161">
        <v>5</v>
      </c>
      <c r="F8" s="276"/>
      <c r="G8" s="170">
        <v>5</v>
      </c>
      <c r="H8" s="149">
        <v>5</v>
      </c>
      <c r="I8" s="149">
        <v>5</v>
      </c>
      <c r="J8" s="148"/>
      <c r="K8" s="149">
        <v>5</v>
      </c>
      <c r="L8" s="149">
        <v>5</v>
      </c>
      <c r="M8" s="168">
        <v>5</v>
      </c>
      <c r="N8" s="168">
        <v>5</v>
      </c>
      <c r="O8" s="168">
        <v>5</v>
      </c>
      <c r="P8" s="168">
        <v>5</v>
      </c>
      <c r="Q8" s="168">
        <v>5</v>
      </c>
      <c r="R8" s="168">
        <v>5</v>
      </c>
      <c r="S8" s="168">
        <v>2</v>
      </c>
      <c r="T8" s="168">
        <v>5</v>
      </c>
      <c r="U8" s="168">
        <v>5</v>
      </c>
      <c r="V8" s="168">
        <v>4</v>
      </c>
      <c r="W8" s="168">
        <v>5</v>
      </c>
      <c r="X8" s="168"/>
      <c r="Y8" s="169"/>
      <c r="Z8" s="168"/>
      <c r="AA8" s="164"/>
      <c r="AB8" s="164"/>
      <c r="AC8" s="164"/>
      <c r="AD8" s="164"/>
      <c r="AE8" s="164"/>
      <c r="AF8" s="164"/>
      <c r="AG8" s="231"/>
      <c r="AH8" s="232">
        <v>15</v>
      </c>
      <c r="AI8" s="233">
        <v>2</v>
      </c>
      <c r="AJ8" s="234">
        <f t="shared" si="0"/>
        <v>81</v>
      </c>
      <c r="AK8" s="235">
        <f>SUM(J3:J34)</f>
        <v>42</v>
      </c>
      <c r="AL8" s="248">
        <f t="shared" si="2"/>
        <v>178.1764705882353</v>
      </c>
      <c r="AM8" s="157">
        <f t="shared" si="1"/>
        <v>39</v>
      </c>
      <c r="AN8" s="391" t="s">
        <v>165</v>
      </c>
      <c r="AO8" s="250">
        <f t="shared" si="3"/>
        <v>178.1764705882353</v>
      </c>
    </row>
    <row r="9" spans="1:187" s="163" customFormat="1" ht="23.5" thickBot="1">
      <c r="A9" s="146">
        <v>7</v>
      </c>
      <c r="B9" s="404" t="s">
        <v>117</v>
      </c>
      <c r="C9" s="376" t="s">
        <v>169</v>
      </c>
      <c r="D9" s="432" t="s">
        <v>79</v>
      </c>
      <c r="E9" s="147">
        <v>4</v>
      </c>
      <c r="F9" s="277"/>
      <c r="G9" s="168">
        <v>5</v>
      </c>
      <c r="H9" s="149">
        <v>1</v>
      </c>
      <c r="I9" s="165">
        <v>5</v>
      </c>
      <c r="J9" s="168">
        <v>0</v>
      </c>
      <c r="K9" s="148"/>
      <c r="L9" s="149">
        <v>2</v>
      </c>
      <c r="M9" s="168">
        <v>5</v>
      </c>
      <c r="N9" s="168">
        <v>5</v>
      </c>
      <c r="O9" s="168">
        <v>1</v>
      </c>
      <c r="P9" s="168">
        <v>5</v>
      </c>
      <c r="Q9" s="168">
        <v>5</v>
      </c>
      <c r="R9" s="206">
        <v>2</v>
      </c>
      <c r="S9" s="168">
        <v>1</v>
      </c>
      <c r="T9" s="168">
        <v>5</v>
      </c>
      <c r="U9" s="168">
        <v>5</v>
      </c>
      <c r="V9" s="206">
        <v>3</v>
      </c>
      <c r="W9" s="168">
        <v>0</v>
      </c>
      <c r="X9" s="168"/>
      <c r="Y9" s="168"/>
      <c r="Z9" s="168"/>
      <c r="AA9" s="153"/>
      <c r="AB9" s="153"/>
      <c r="AC9" s="153"/>
      <c r="AD9" s="153"/>
      <c r="AE9" s="153"/>
      <c r="AF9" s="153"/>
      <c r="AG9" s="237"/>
      <c r="AH9" s="232">
        <v>8</v>
      </c>
      <c r="AI9" s="233">
        <v>9</v>
      </c>
      <c r="AJ9" s="234">
        <f t="shared" si="0"/>
        <v>54</v>
      </c>
      <c r="AK9" s="235">
        <f>SUM(K3:K34)</f>
        <v>71</v>
      </c>
      <c r="AL9" s="248">
        <f t="shared" si="2"/>
        <v>104.05882352941177</v>
      </c>
      <c r="AM9" s="157">
        <f t="shared" si="1"/>
        <v>-17</v>
      </c>
      <c r="AN9" s="236" t="s">
        <v>174</v>
      </c>
      <c r="AO9" s="250">
        <f t="shared" si="3"/>
        <v>104.05882352941177</v>
      </c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</row>
    <row r="10" spans="1:187" s="133" customFormat="1" ht="23">
      <c r="A10" s="146">
        <v>8</v>
      </c>
      <c r="B10" s="409" t="s">
        <v>210</v>
      </c>
      <c r="C10" s="376" t="s">
        <v>169</v>
      </c>
      <c r="D10" s="433" t="s">
        <v>79</v>
      </c>
      <c r="E10" s="147">
        <v>5</v>
      </c>
      <c r="F10" s="277"/>
      <c r="G10" s="168">
        <v>5</v>
      </c>
      <c r="H10" s="149">
        <v>5</v>
      </c>
      <c r="I10" s="149">
        <v>5</v>
      </c>
      <c r="J10" s="149">
        <v>4</v>
      </c>
      <c r="K10" s="149">
        <v>5</v>
      </c>
      <c r="L10" s="148"/>
      <c r="M10" s="168">
        <v>5</v>
      </c>
      <c r="N10" s="168">
        <v>5</v>
      </c>
      <c r="O10" s="168">
        <v>4</v>
      </c>
      <c r="P10" s="168">
        <v>5</v>
      </c>
      <c r="Q10" s="168">
        <v>5</v>
      </c>
      <c r="R10" s="168">
        <v>5</v>
      </c>
      <c r="S10" s="168">
        <v>1</v>
      </c>
      <c r="T10" s="168">
        <v>5</v>
      </c>
      <c r="U10" s="168">
        <v>5</v>
      </c>
      <c r="V10" s="168">
        <v>5</v>
      </c>
      <c r="W10" s="168">
        <v>5</v>
      </c>
      <c r="X10" s="168"/>
      <c r="Y10" s="168"/>
      <c r="Z10" s="168"/>
      <c r="AA10" s="153"/>
      <c r="AB10" s="153"/>
      <c r="AC10" s="153"/>
      <c r="AD10" s="153"/>
      <c r="AE10" s="153"/>
      <c r="AF10" s="153"/>
      <c r="AG10" s="237"/>
      <c r="AH10" s="232">
        <v>14</v>
      </c>
      <c r="AI10" s="233">
        <v>3</v>
      </c>
      <c r="AJ10" s="234">
        <f t="shared" si="0"/>
        <v>79</v>
      </c>
      <c r="AK10" s="235">
        <f>SUM(L3:L34)</f>
        <v>56</v>
      </c>
      <c r="AL10" s="248">
        <f t="shared" si="2"/>
        <v>162.88235294117646</v>
      </c>
      <c r="AM10" s="157">
        <f t="shared" si="1"/>
        <v>23</v>
      </c>
      <c r="AN10" s="236" t="s">
        <v>164</v>
      </c>
      <c r="AO10" s="250">
        <f t="shared" si="3"/>
        <v>162.88235294117646</v>
      </c>
    </row>
    <row r="11" spans="1:187" s="133" customFormat="1" ht="23">
      <c r="A11" s="146">
        <v>9</v>
      </c>
      <c r="B11" s="404" t="s">
        <v>271</v>
      </c>
      <c r="C11" s="376" t="s">
        <v>1</v>
      </c>
      <c r="D11" s="433" t="s">
        <v>99</v>
      </c>
      <c r="E11" s="205">
        <v>2</v>
      </c>
      <c r="F11" s="277"/>
      <c r="G11" s="168">
        <v>2</v>
      </c>
      <c r="H11" s="206">
        <v>2</v>
      </c>
      <c r="I11" s="168">
        <v>3</v>
      </c>
      <c r="J11" s="168">
        <v>2</v>
      </c>
      <c r="K11" s="168">
        <v>3</v>
      </c>
      <c r="L11" s="168">
        <v>2</v>
      </c>
      <c r="M11" s="148"/>
      <c r="N11" s="168">
        <v>2</v>
      </c>
      <c r="O11" s="168">
        <v>1</v>
      </c>
      <c r="P11" s="168">
        <v>2</v>
      </c>
      <c r="Q11" s="206">
        <v>5</v>
      </c>
      <c r="R11" s="168">
        <v>1</v>
      </c>
      <c r="S11" s="168">
        <v>3</v>
      </c>
      <c r="T11" s="168">
        <v>2</v>
      </c>
      <c r="U11" s="206">
        <v>5</v>
      </c>
      <c r="V11" s="168">
        <v>1</v>
      </c>
      <c r="W11" s="168">
        <v>1</v>
      </c>
      <c r="X11" s="168"/>
      <c r="Y11" s="168"/>
      <c r="Z11" s="168"/>
      <c r="AA11" s="166"/>
      <c r="AB11" s="166"/>
      <c r="AC11" s="166"/>
      <c r="AD11" s="166"/>
      <c r="AE11" s="166"/>
      <c r="AF11" s="166"/>
      <c r="AG11" s="238"/>
      <c r="AH11" s="232">
        <v>2</v>
      </c>
      <c r="AI11" s="233">
        <v>15</v>
      </c>
      <c r="AJ11" s="234">
        <f t="shared" si="0"/>
        <v>39</v>
      </c>
      <c r="AK11" s="235">
        <f>SUM(M3:M34)</f>
        <v>79</v>
      </c>
      <c r="AL11" s="248">
        <f t="shared" si="2"/>
        <v>55.235294117647058</v>
      </c>
      <c r="AM11" s="157">
        <f t="shared" si="1"/>
        <v>-40</v>
      </c>
      <c r="AN11" s="239" t="s">
        <v>292</v>
      </c>
      <c r="AO11" s="250">
        <f t="shared" si="3"/>
        <v>55.235294117647058</v>
      </c>
    </row>
    <row r="12" spans="1:187" s="163" customFormat="1" ht="23.5" thickBot="1">
      <c r="A12" s="146">
        <v>10</v>
      </c>
      <c r="B12" s="410" t="s">
        <v>272</v>
      </c>
      <c r="C12" s="376" t="s">
        <v>1</v>
      </c>
      <c r="D12" s="433" t="s">
        <v>99</v>
      </c>
      <c r="E12" s="147">
        <v>3</v>
      </c>
      <c r="F12" s="277"/>
      <c r="G12" s="168">
        <v>4</v>
      </c>
      <c r="H12" s="149">
        <v>4</v>
      </c>
      <c r="I12" s="149">
        <v>5</v>
      </c>
      <c r="J12" s="149">
        <v>1</v>
      </c>
      <c r="K12" s="149">
        <v>4</v>
      </c>
      <c r="L12" s="149">
        <v>3</v>
      </c>
      <c r="M12" s="209">
        <v>5</v>
      </c>
      <c r="N12" s="148"/>
      <c r="O12" s="149">
        <v>3</v>
      </c>
      <c r="P12" s="168">
        <v>5</v>
      </c>
      <c r="Q12" s="149">
        <v>5</v>
      </c>
      <c r="R12" s="168">
        <v>5</v>
      </c>
      <c r="S12" s="168">
        <v>2</v>
      </c>
      <c r="T12" s="149">
        <v>4</v>
      </c>
      <c r="U12" s="149">
        <v>5</v>
      </c>
      <c r="V12" s="168">
        <v>5</v>
      </c>
      <c r="W12" s="168">
        <v>3</v>
      </c>
      <c r="X12" s="168"/>
      <c r="Y12" s="168"/>
      <c r="Z12" s="168"/>
      <c r="AA12" s="159"/>
      <c r="AB12" s="159"/>
      <c r="AC12" s="159"/>
      <c r="AD12" s="159"/>
      <c r="AE12" s="159"/>
      <c r="AF12" s="159"/>
      <c r="AG12" s="167"/>
      <c r="AH12" s="232">
        <v>7</v>
      </c>
      <c r="AI12" s="233">
        <v>10</v>
      </c>
      <c r="AJ12" s="234">
        <f t="shared" si="0"/>
        <v>66</v>
      </c>
      <c r="AK12" s="235">
        <f>SUM(N3:N34)</f>
        <v>69</v>
      </c>
      <c r="AL12" s="248">
        <f t="shared" si="2"/>
        <v>106.41176470588235</v>
      </c>
      <c r="AM12" s="157">
        <f t="shared" si="1"/>
        <v>-3</v>
      </c>
      <c r="AN12" s="158" t="s">
        <v>182</v>
      </c>
      <c r="AO12" s="250">
        <f t="shared" si="3"/>
        <v>106.41176470588235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</row>
    <row r="13" spans="1:187" s="133" customFormat="1" ht="23.5">
      <c r="A13" s="146">
        <v>11</v>
      </c>
      <c r="B13" s="404" t="s">
        <v>273</v>
      </c>
      <c r="C13" s="376" t="s">
        <v>1</v>
      </c>
      <c r="D13" s="432" t="s">
        <v>99</v>
      </c>
      <c r="E13" s="217">
        <v>2</v>
      </c>
      <c r="F13" s="429"/>
      <c r="G13" s="210">
        <v>3</v>
      </c>
      <c r="H13" s="215">
        <v>3</v>
      </c>
      <c r="I13" s="210">
        <v>5</v>
      </c>
      <c r="J13" s="210">
        <v>1</v>
      </c>
      <c r="K13" s="210">
        <v>5</v>
      </c>
      <c r="L13" s="210">
        <v>5</v>
      </c>
      <c r="M13" s="210">
        <v>5</v>
      </c>
      <c r="N13" s="149">
        <v>5</v>
      </c>
      <c r="O13" s="148"/>
      <c r="P13" s="168">
        <v>3</v>
      </c>
      <c r="Q13" s="149">
        <v>5</v>
      </c>
      <c r="R13" s="168">
        <v>4</v>
      </c>
      <c r="S13" s="168">
        <v>0</v>
      </c>
      <c r="T13" s="168">
        <v>4</v>
      </c>
      <c r="U13" s="149">
        <v>5</v>
      </c>
      <c r="V13" s="168">
        <v>2</v>
      </c>
      <c r="W13" s="168">
        <v>4</v>
      </c>
      <c r="X13" s="160"/>
      <c r="Y13" s="160"/>
      <c r="Z13" s="160"/>
      <c r="AA13" s="159"/>
      <c r="AB13" s="159"/>
      <c r="AC13" s="159"/>
      <c r="AD13" s="159"/>
      <c r="AE13" s="159"/>
      <c r="AF13" s="159"/>
      <c r="AG13" s="167"/>
      <c r="AH13" s="232">
        <v>7</v>
      </c>
      <c r="AI13" s="233">
        <v>10</v>
      </c>
      <c r="AJ13" s="234">
        <f t="shared" si="0"/>
        <v>61</v>
      </c>
      <c r="AK13" s="235">
        <f>SUM(O3:O34)</f>
        <v>62</v>
      </c>
      <c r="AL13" s="248">
        <f t="shared" si="2"/>
        <v>107.58823529411765</v>
      </c>
      <c r="AM13" s="157">
        <f t="shared" si="1"/>
        <v>-1</v>
      </c>
      <c r="AN13" s="158" t="s">
        <v>181</v>
      </c>
      <c r="AO13" s="250">
        <f t="shared" si="3"/>
        <v>107.58823529411765</v>
      </c>
    </row>
    <row r="14" spans="1:187" s="133" customFormat="1" ht="23.5">
      <c r="A14" s="146">
        <v>12</v>
      </c>
      <c r="B14" s="409" t="s">
        <v>266</v>
      </c>
      <c r="C14" s="376" t="s">
        <v>1</v>
      </c>
      <c r="D14" s="434" t="s">
        <v>99</v>
      </c>
      <c r="E14" s="205">
        <v>2</v>
      </c>
      <c r="F14" s="277"/>
      <c r="G14" s="168">
        <v>2</v>
      </c>
      <c r="H14" s="170">
        <v>5</v>
      </c>
      <c r="I14" s="168">
        <v>3</v>
      </c>
      <c r="J14" s="168">
        <v>3</v>
      </c>
      <c r="K14" s="168">
        <v>4</v>
      </c>
      <c r="L14" s="168">
        <v>4</v>
      </c>
      <c r="M14" s="168">
        <v>5</v>
      </c>
      <c r="N14" s="206">
        <v>2</v>
      </c>
      <c r="O14" s="169">
        <v>5</v>
      </c>
      <c r="P14" s="148"/>
      <c r="Q14" s="168">
        <v>5</v>
      </c>
      <c r="R14" s="168">
        <v>2</v>
      </c>
      <c r="S14" s="275">
        <v>1</v>
      </c>
      <c r="T14" s="169">
        <v>5</v>
      </c>
      <c r="U14" s="168">
        <v>5</v>
      </c>
      <c r="V14" s="168">
        <v>5</v>
      </c>
      <c r="W14" s="275">
        <v>1</v>
      </c>
      <c r="X14" s="160"/>
      <c r="Y14" s="160"/>
      <c r="Z14" s="160"/>
      <c r="AA14" s="275"/>
      <c r="AB14" s="160"/>
      <c r="AC14" s="160"/>
      <c r="AD14" s="160"/>
      <c r="AE14" s="160"/>
      <c r="AF14" s="160"/>
      <c r="AG14" s="418"/>
      <c r="AH14" s="441">
        <v>7</v>
      </c>
      <c r="AI14" s="437">
        <v>10</v>
      </c>
      <c r="AJ14" s="419">
        <f t="shared" si="0"/>
        <v>59</v>
      </c>
      <c r="AK14" s="420">
        <f>SUM(P3:P34)</f>
        <v>67</v>
      </c>
      <c r="AL14" s="421">
        <f t="shared" si="2"/>
        <v>103.47058823529412</v>
      </c>
      <c r="AM14" s="422">
        <f t="shared" si="1"/>
        <v>-8</v>
      </c>
      <c r="AN14" s="158" t="s">
        <v>214</v>
      </c>
      <c r="AO14" s="250">
        <f t="shared" si="3"/>
        <v>103.47058823529412</v>
      </c>
    </row>
    <row r="15" spans="1:187" s="133" customFormat="1" ht="24" thickBot="1">
      <c r="A15" s="173">
        <v>13</v>
      </c>
      <c r="B15" s="404" t="s">
        <v>274</v>
      </c>
      <c r="C15" s="378" t="s">
        <v>0</v>
      </c>
      <c r="D15" s="434" t="s">
        <v>99</v>
      </c>
      <c r="E15" s="205">
        <v>4</v>
      </c>
      <c r="F15" s="277"/>
      <c r="G15" s="168">
        <v>3</v>
      </c>
      <c r="H15" s="170">
        <v>2</v>
      </c>
      <c r="I15" s="168">
        <v>5</v>
      </c>
      <c r="J15" s="168">
        <v>2</v>
      </c>
      <c r="K15" s="168">
        <v>2</v>
      </c>
      <c r="L15" s="168">
        <v>4</v>
      </c>
      <c r="M15" s="168">
        <v>1</v>
      </c>
      <c r="N15" s="149">
        <v>3</v>
      </c>
      <c r="O15" s="149">
        <v>0</v>
      </c>
      <c r="P15" s="168">
        <v>3</v>
      </c>
      <c r="Q15" s="148"/>
      <c r="R15" s="168">
        <v>0</v>
      </c>
      <c r="S15" s="168">
        <v>2</v>
      </c>
      <c r="T15" s="149">
        <v>3</v>
      </c>
      <c r="U15" s="168">
        <v>3</v>
      </c>
      <c r="V15" s="168">
        <v>5</v>
      </c>
      <c r="W15" s="168">
        <v>2</v>
      </c>
      <c r="X15" s="151"/>
      <c r="Y15" s="151"/>
      <c r="Z15" s="151"/>
      <c r="AA15" s="245"/>
      <c r="AB15" s="152"/>
      <c r="AC15" s="152"/>
      <c r="AD15" s="152"/>
      <c r="AE15" s="152"/>
      <c r="AF15" s="152"/>
      <c r="AG15" s="214"/>
      <c r="AH15" s="438">
        <v>2</v>
      </c>
      <c r="AI15" s="439">
        <v>15</v>
      </c>
      <c r="AJ15" s="234">
        <f t="shared" si="0"/>
        <v>44</v>
      </c>
      <c r="AK15" s="235">
        <f>SUM(Q3:Q36)</f>
        <v>81</v>
      </c>
      <c r="AL15" s="248">
        <f t="shared" si="2"/>
        <v>57</v>
      </c>
      <c r="AM15" s="157">
        <f t="shared" si="1"/>
        <v>-37</v>
      </c>
      <c r="AN15" s="158" t="s">
        <v>238</v>
      </c>
      <c r="AO15" s="250">
        <f t="shared" si="3"/>
        <v>57</v>
      </c>
    </row>
    <row r="16" spans="1:187" s="163" customFormat="1" ht="24" thickBot="1">
      <c r="A16" s="175">
        <v>14</v>
      </c>
      <c r="B16" s="409" t="s">
        <v>275</v>
      </c>
      <c r="C16" s="417" t="s">
        <v>290</v>
      </c>
      <c r="D16" s="434" t="s">
        <v>99</v>
      </c>
      <c r="E16" s="216">
        <v>5</v>
      </c>
      <c r="F16" s="276"/>
      <c r="G16" s="170">
        <v>5</v>
      </c>
      <c r="H16" s="170">
        <v>5</v>
      </c>
      <c r="I16" s="168">
        <v>3</v>
      </c>
      <c r="J16" s="168">
        <v>3</v>
      </c>
      <c r="K16" s="168">
        <v>5</v>
      </c>
      <c r="L16" s="168">
        <v>3</v>
      </c>
      <c r="M16" s="168">
        <v>5</v>
      </c>
      <c r="N16" s="168">
        <v>3</v>
      </c>
      <c r="O16" s="168">
        <v>5</v>
      </c>
      <c r="P16" s="168">
        <v>5</v>
      </c>
      <c r="Q16" s="168">
        <v>5</v>
      </c>
      <c r="R16" s="148"/>
      <c r="S16" s="168">
        <v>2</v>
      </c>
      <c r="T16" s="168">
        <v>5</v>
      </c>
      <c r="U16" s="168">
        <v>5</v>
      </c>
      <c r="V16" s="168">
        <v>5</v>
      </c>
      <c r="W16" s="168">
        <v>3</v>
      </c>
      <c r="X16" s="176"/>
      <c r="Y16" s="176"/>
      <c r="Z16" s="176"/>
      <c r="AA16" s="246"/>
      <c r="AB16" s="177"/>
      <c r="AC16" s="177"/>
      <c r="AD16" s="177"/>
      <c r="AE16" s="177"/>
      <c r="AF16" s="177"/>
      <c r="AG16" s="177"/>
      <c r="AH16" s="438">
        <v>11</v>
      </c>
      <c r="AI16" s="440">
        <v>6</v>
      </c>
      <c r="AJ16" s="228">
        <f t="shared" si="0"/>
        <v>72</v>
      </c>
      <c r="AK16" s="229">
        <f>SUM(R3:R34)</f>
        <v>55</v>
      </c>
      <c r="AL16" s="248">
        <f t="shared" si="2"/>
        <v>141.70588235294116</v>
      </c>
      <c r="AM16" s="145">
        <f t="shared" si="1"/>
        <v>17</v>
      </c>
      <c r="AN16" s="178" t="s">
        <v>173</v>
      </c>
      <c r="AO16" s="250">
        <f t="shared" si="3"/>
        <v>141.70588235294116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</row>
    <row r="17" spans="1:187" s="133" customFormat="1" ht="23.5">
      <c r="A17" s="139">
        <v>15</v>
      </c>
      <c r="B17" s="407" t="s">
        <v>166</v>
      </c>
      <c r="C17" s="376" t="s">
        <v>1</v>
      </c>
      <c r="D17" s="435" t="s">
        <v>73</v>
      </c>
      <c r="E17" s="217">
        <v>5</v>
      </c>
      <c r="F17" s="429"/>
      <c r="G17" s="210">
        <v>5</v>
      </c>
      <c r="H17" s="215">
        <v>3</v>
      </c>
      <c r="I17" s="210">
        <v>5</v>
      </c>
      <c r="J17" s="210">
        <v>5</v>
      </c>
      <c r="K17" s="210">
        <v>5</v>
      </c>
      <c r="L17" s="210">
        <v>5</v>
      </c>
      <c r="M17" s="210">
        <v>5</v>
      </c>
      <c r="N17" s="275">
        <v>5</v>
      </c>
      <c r="O17" s="168">
        <v>5</v>
      </c>
      <c r="P17" s="168">
        <v>5</v>
      </c>
      <c r="Q17" s="168">
        <v>5</v>
      </c>
      <c r="R17" s="168">
        <v>5</v>
      </c>
      <c r="S17" s="148"/>
      <c r="T17" s="168">
        <v>5</v>
      </c>
      <c r="U17" s="168">
        <v>5</v>
      </c>
      <c r="V17" s="168">
        <v>5</v>
      </c>
      <c r="W17" s="168">
        <v>5</v>
      </c>
      <c r="X17" s="160"/>
      <c r="Y17" s="160"/>
      <c r="Z17" s="160"/>
      <c r="AA17" s="245"/>
      <c r="AB17" s="152"/>
      <c r="AC17" s="152"/>
      <c r="AD17" s="152"/>
      <c r="AE17" s="152"/>
      <c r="AF17" s="152"/>
      <c r="AG17" s="152"/>
      <c r="AH17" s="438">
        <v>16</v>
      </c>
      <c r="AI17" s="439">
        <v>1</v>
      </c>
      <c r="AJ17" s="234">
        <f t="shared" si="0"/>
        <v>83</v>
      </c>
      <c r="AK17" s="235">
        <f>SUM(S3:S34)</f>
        <v>31</v>
      </c>
      <c r="AL17" s="248">
        <f t="shared" si="2"/>
        <v>191.70588235294119</v>
      </c>
      <c r="AM17" s="157">
        <f t="shared" si="1"/>
        <v>52</v>
      </c>
      <c r="AN17" s="390" t="s">
        <v>167</v>
      </c>
      <c r="AO17" s="250">
        <f t="shared" si="3"/>
        <v>191.70588235294119</v>
      </c>
    </row>
    <row r="18" spans="1:187" s="133" customFormat="1" ht="23.5">
      <c r="A18" s="146">
        <v>16</v>
      </c>
      <c r="B18" s="411" t="s">
        <v>267</v>
      </c>
      <c r="C18" s="376" t="s">
        <v>1</v>
      </c>
      <c r="D18" s="434" t="s">
        <v>128</v>
      </c>
      <c r="E18" s="205">
        <v>3</v>
      </c>
      <c r="F18" s="277"/>
      <c r="G18" s="168">
        <v>3</v>
      </c>
      <c r="H18" s="170">
        <v>4</v>
      </c>
      <c r="I18" s="168">
        <v>5</v>
      </c>
      <c r="J18" s="168">
        <v>0</v>
      </c>
      <c r="K18" s="168">
        <v>3</v>
      </c>
      <c r="L18" s="168">
        <v>4</v>
      </c>
      <c r="M18" s="168">
        <v>5</v>
      </c>
      <c r="N18" s="168">
        <v>5</v>
      </c>
      <c r="O18" s="168">
        <v>5</v>
      </c>
      <c r="P18" s="168">
        <v>1</v>
      </c>
      <c r="Q18" s="168">
        <v>5</v>
      </c>
      <c r="R18" s="168">
        <v>3</v>
      </c>
      <c r="S18" s="275">
        <v>2</v>
      </c>
      <c r="T18" s="148"/>
      <c r="U18" s="168">
        <v>5</v>
      </c>
      <c r="V18" s="168">
        <v>4</v>
      </c>
      <c r="W18" s="275">
        <v>0</v>
      </c>
      <c r="X18" s="160"/>
      <c r="Y18" s="160"/>
      <c r="Z18" s="160"/>
      <c r="AA18" s="245"/>
      <c r="AB18" s="152"/>
      <c r="AC18" s="152"/>
      <c r="AD18" s="152"/>
      <c r="AE18" s="152"/>
      <c r="AF18" s="152"/>
      <c r="AG18" s="152"/>
      <c r="AH18" s="438">
        <v>6</v>
      </c>
      <c r="AI18" s="243" t="s">
        <v>182</v>
      </c>
      <c r="AJ18" s="241">
        <f t="shared" si="0"/>
        <v>57</v>
      </c>
      <c r="AK18" s="242">
        <f>SUM(T3:T34)</f>
        <v>73</v>
      </c>
      <c r="AL18" s="248">
        <f t="shared" si="2"/>
        <v>92.882352941176464</v>
      </c>
      <c r="AM18" s="157">
        <f t="shared" si="1"/>
        <v>-16</v>
      </c>
      <c r="AN18" s="394">
        <v>14</v>
      </c>
      <c r="AO18" s="250">
        <f t="shared" si="3"/>
        <v>92.882352941176464</v>
      </c>
    </row>
    <row r="19" spans="1:187" s="163" customFormat="1" ht="24" thickBot="1">
      <c r="A19" s="175">
        <v>17</v>
      </c>
      <c r="B19" s="404" t="s">
        <v>81</v>
      </c>
      <c r="C19" s="376" t="s">
        <v>169</v>
      </c>
      <c r="D19" s="434" t="s">
        <v>79</v>
      </c>
      <c r="E19" s="205">
        <v>2</v>
      </c>
      <c r="F19" s="277"/>
      <c r="G19" s="168">
        <v>4</v>
      </c>
      <c r="H19" s="170">
        <v>2</v>
      </c>
      <c r="I19" s="168">
        <v>5</v>
      </c>
      <c r="J19" s="168">
        <v>3</v>
      </c>
      <c r="K19" s="168">
        <v>4</v>
      </c>
      <c r="L19" s="168">
        <v>2</v>
      </c>
      <c r="M19" s="168">
        <v>3</v>
      </c>
      <c r="N19" s="168">
        <v>2</v>
      </c>
      <c r="O19" s="168">
        <v>1</v>
      </c>
      <c r="P19" s="168">
        <v>2</v>
      </c>
      <c r="Q19" s="169">
        <v>5</v>
      </c>
      <c r="R19" s="168">
        <v>2</v>
      </c>
      <c r="S19" s="275">
        <v>0</v>
      </c>
      <c r="T19" s="168">
        <v>3</v>
      </c>
      <c r="U19" s="148"/>
      <c r="V19" s="168">
        <v>5</v>
      </c>
      <c r="W19" s="275">
        <v>2</v>
      </c>
      <c r="X19" s="160"/>
      <c r="Y19" s="160"/>
      <c r="Z19" s="160"/>
      <c r="AA19" s="245"/>
      <c r="AB19" s="152"/>
      <c r="AC19" s="152"/>
      <c r="AD19" s="152"/>
      <c r="AE19" s="152"/>
      <c r="AF19" s="152"/>
      <c r="AG19" s="152"/>
      <c r="AH19" s="438">
        <v>3</v>
      </c>
      <c r="AI19" s="243" t="s">
        <v>197</v>
      </c>
      <c r="AJ19" s="241">
        <f t="shared" si="0"/>
        <v>47</v>
      </c>
      <c r="AK19" s="242">
        <f>SUM(U4:U34)</f>
        <v>73</v>
      </c>
      <c r="AL19" s="248">
        <f t="shared" si="2"/>
        <v>69.35294117647058</v>
      </c>
      <c r="AM19" s="157">
        <f t="shared" si="1"/>
        <v>-26</v>
      </c>
      <c r="AN19" s="182">
        <v>16</v>
      </c>
      <c r="AO19" s="250">
        <f t="shared" si="3"/>
        <v>69.35294117647058</v>
      </c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</row>
    <row r="20" spans="1:187" s="133" customFormat="1" ht="23.5">
      <c r="A20" s="139">
        <v>18</v>
      </c>
      <c r="B20" s="409" t="s">
        <v>82</v>
      </c>
      <c r="C20" s="376" t="s">
        <v>169</v>
      </c>
      <c r="D20" s="434" t="s">
        <v>69</v>
      </c>
      <c r="E20" s="216">
        <v>5</v>
      </c>
      <c r="F20" s="276"/>
      <c r="G20" s="170">
        <v>0</v>
      </c>
      <c r="H20" s="170">
        <v>2</v>
      </c>
      <c r="I20" s="168">
        <v>5</v>
      </c>
      <c r="J20" s="168">
        <v>5</v>
      </c>
      <c r="K20" s="168">
        <v>5</v>
      </c>
      <c r="L20" s="168">
        <v>4</v>
      </c>
      <c r="M20" s="168">
        <v>5</v>
      </c>
      <c r="N20" s="168">
        <v>3</v>
      </c>
      <c r="O20" s="168">
        <v>5</v>
      </c>
      <c r="P20" s="168">
        <v>4</v>
      </c>
      <c r="Q20" s="168">
        <v>3</v>
      </c>
      <c r="R20" s="168">
        <v>2</v>
      </c>
      <c r="S20" s="275">
        <v>2</v>
      </c>
      <c r="T20" s="168">
        <v>5</v>
      </c>
      <c r="U20" s="168">
        <v>2</v>
      </c>
      <c r="V20" s="148"/>
      <c r="W20" s="275">
        <v>1</v>
      </c>
      <c r="X20" s="160"/>
      <c r="Y20" s="160"/>
      <c r="Z20" s="160"/>
      <c r="AA20" s="149"/>
      <c r="AB20" s="151"/>
      <c r="AC20" s="151"/>
      <c r="AD20" s="151"/>
      <c r="AE20" s="151"/>
      <c r="AF20" s="151"/>
      <c r="AG20" s="151"/>
      <c r="AH20" s="438">
        <v>7</v>
      </c>
      <c r="AI20" s="243" t="s">
        <v>181</v>
      </c>
      <c r="AJ20" s="241">
        <f t="shared" si="0"/>
        <v>58</v>
      </c>
      <c r="AK20" s="242">
        <f>SUM(V3:V34)</f>
        <v>70</v>
      </c>
      <c r="AL20" s="248">
        <f t="shared" si="2"/>
        <v>101.11764705882354</v>
      </c>
      <c r="AM20" s="157">
        <f t="shared" si="1"/>
        <v>-12</v>
      </c>
      <c r="AN20" s="182">
        <v>13</v>
      </c>
      <c r="AO20" s="250">
        <f t="shared" si="3"/>
        <v>101.11764705882354</v>
      </c>
    </row>
    <row r="21" spans="1:187" s="133" customFormat="1" ht="23.5">
      <c r="A21" s="146">
        <v>19</v>
      </c>
      <c r="B21" s="405" t="s">
        <v>276</v>
      </c>
      <c r="C21" s="417" t="s">
        <v>290</v>
      </c>
      <c r="D21" s="434" t="s">
        <v>280</v>
      </c>
      <c r="E21" s="205">
        <v>5</v>
      </c>
      <c r="F21" s="277"/>
      <c r="G21" s="168">
        <v>5</v>
      </c>
      <c r="H21" s="168">
        <v>5</v>
      </c>
      <c r="I21" s="168">
        <v>5</v>
      </c>
      <c r="J21" s="168">
        <v>4</v>
      </c>
      <c r="K21" s="168">
        <v>5</v>
      </c>
      <c r="L21" s="168">
        <v>2</v>
      </c>
      <c r="M21" s="168">
        <v>5</v>
      </c>
      <c r="N21" s="168">
        <v>5</v>
      </c>
      <c r="O21" s="168">
        <v>5</v>
      </c>
      <c r="P21" s="168">
        <v>5</v>
      </c>
      <c r="Q21" s="168">
        <v>5</v>
      </c>
      <c r="R21" s="168">
        <v>5</v>
      </c>
      <c r="S21" s="275">
        <v>4</v>
      </c>
      <c r="T21" s="160">
        <v>5</v>
      </c>
      <c r="U21" s="160">
        <v>5</v>
      </c>
      <c r="V21" s="160">
        <v>5</v>
      </c>
      <c r="W21" s="148"/>
      <c r="X21" s="160"/>
      <c r="Y21" s="160"/>
      <c r="Z21" s="160"/>
      <c r="AA21" s="149"/>
      <c r="AB21" s="151"/>
      <c r="AC21" s="151"/>
      <c r="AD21" s="151"/>
      <c r="AE21" s="151"/>
      <c r="AF21" s="151"/>
      <c r="AG21" s="151"/>
      <c r="AH21" s="438">
        <v>14</v>
      </c>
      <c r="AI21" s="243" t="s">
        <v>171</v>
      </c>
      <c r="AJ21" s="241">
        <f t="shared" si="0"/>
        <v>80</v>
      </c>
      <c r="AK21" s="242">
        <f>SUM(W3:W34)</f>
        <v>44</v>
      </c>
      <c r="AL21" s="248">
        <f t="shared" si="2"/>
        <v>170.52941176470588</v>
      </c>
      <c r="AM21" s="157">
        <f t="shared" si="1"/>
        <v>36</v>
      </c>
      <c r="AN21" s="392" t="s">
        <v>171</v>
      </c>
      <c r="AO21" s="250">
        <f t="shared" si="3"/>
        <v>170.52941176470588</v>
      </c>
    </row>
    <row r="22" spans="1:187" s="186" customFormat="1" ht="24" thickBot="1">
      <c r="A22" s="175">
        <v>20</v>
      </c>
      <c r="B22" s="262"/>
      <c r="C22" s="260"/>
      <c r="D22" s="334"/>
      <c r="E22" s="205"/>
      <c r="F22" s="168"/>
      <c r="G22" s="168"/>
      <c r="H22" s="168"/>
      <c r="I22" s="168"/>
      <c r="J22" s="168"/>
      <c r="K22" s="168"/>
      <c r="L22" s="169"/>
      <c r="M22" s="168"/>
      <c r="N22" s="168"/>
      <c r="O22" s="168"/>
      <c r="P22" s="168"/>
      <c r="Q22" s="168"/>
      <c r="R22" s="168"/>
      <c r="S22" s="170"/>
      <c r="T22" s="160"/>
      <c r="U22" s="160"/>
      <c r="V22" s="160"/>
      <c r="W22" s="160"/>
      <c r="X22" s="148"/>
      <c r="Y22" s="160"/>
      <c r="Z22" s="160"/>
      <c r="AA22" s="149"/>
      <c r="AB22" s="151"/>
      <c r="AC22" s="151"/>
      <c r="AD22" s="151"/>
      <c r="AE22" s="151"/>
      <c r="AF22" s="151"/>
      <c r="AG22" s="151"/>
      <c r="AH22" s="438"/>
      <c r="AI22" s="243"/>
      <c r="AJ22" s="241">
        <f t="shared" si="0"/>
        <v>0</v>
      </c>
      <c r="AK22" s="242">
        <f>SUM(X3:X34)</f>
        <v>0</v>
      </c>
      <c r="AL22" s="248" t="e">
        <f t="shared" si="2"/>
        <v>#DIV/0!</v>
      </c>
      <c r="AM22" s="157"/>
      <c r="AN22" s="183"/>
      <c r="AO22" s="250" t="e">
        <f t="shared" si="3"/>
        <v>#DIV/0!</v>
      </c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</row>
    <row r="23" spans="1:187" s="186" customFormat="1" ht="24" thickBot="1">
      <c r="A23" s="146"/>
      <c r="B23" s="263"/>
      <c r="C23" s="260"/>
      <c r="D23" s="325"/>
      <c r="E23" s="205"/>
      <c r="F23" s="168"/>
      <c r="G23" s="168"/>
      <c r="H23" s="168"/>
      <c r="I23" s="206"/>
      <c r="J23" s="168"/>
      <c r="K23" s="168"/>
      <c r="L23" s="168"/>
      <c r="M23" s="168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49"/>
      <c r="AB23" s="151"/>
      <c r="AC23" s="151"/>
      <c r="AD23" s="151"/>
      <c r="AE23" s="151"/>
      <c r="AF23" s="151"/>
      <c r="AG23" s="151"/>
      <c r="AH23" s="184"/>
      <c r="AI23" s="243"/>
      <c r="AJ23" s="241">
        <f t="shared" si="0"/>
        <v>0</v>
      </c>
      <c r="AK23" s="242"/>
      <c r="AL23" s="244"/>
      <c r="AM23" s="157"/>
      <c r="AN23" s="18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</row>
    <row r="24" spans="1:187" s="133" customFormat="1" ht="23.25" customHeight="1">
      <c r="A24" s="146"/>
      <c r="B24" s="218"/>
      <c r="C24" s="260"/>
      <c r="D24" s="334"/>
      <c r="E24" s="205"/>
      <c r="F24" s="168"/>
      <c r="G24" s="168"/>
      <c r="H24" s="168"/>
      <c r="I24" s="168"/>
      <c r="J24" s="168"/>
      <c r="K24" s="168"/>
      <c r="L24" s="168"/>
      <c r="M24" s="168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8"/>
      <c r="AB24" s="160"/>
      <c r="AC24" s="160"/>
      <c r="AD24" s="160"/>
      <c r="AE24" s="160"/>
      <c r="AF24" s="160"/>
      <c r="AG24" s="151"/>
      <c r="AH24" s="184"/>
      <c r="AI24" s="243"/>
      <c r="AJ24" s="241">
        <f t="shared" si="0"/>
        <v>0</v>
      </c>
      <c r="AK24" s="242"/>
      <c r="AL24" s="244"/>
      <c r="AM24" s="157"/>
      <c r="AN24" s="183"/>
    </row>
    <row r="25" spans="1:187" s="133" customFormat="1" ht="23.25" customHeight="1">
      <c r="A25" s="146"/>
      <c r="B25" s="218"/>
      <c r="C25" s="260"/>
      <c r="D25" s="334"/>
      <c r="E25" s="205"/>
      <c r="F25" s="168"/>
      <c r="G25" s="168"/>
      <c r="H25" s="206"/>
      <c r="I25" s="168"/>
      <c r="J25" s="168"/>
      <c r="K25" s="168"/>
      <c r="L25" s="168"/>
      <c r="M25" s="168"/>
      <c r="N25" s="160"/>
      <c r="O25" s="160"/>
      <c r="P25" s="160"/>
      <c r="Q25" s="160"/>
      <c r="R25" s="160"/>
      <c r="S25" s="160"/>
      <c r="T25" s="151"/>
      <c r="U25" s="151"/>
      <c r="V25" s="151"/>
      <c r="W25" s="151"/>
      <c r="X25" s="151"/>
      <c r="Y25" s="151"/>
      <c r="Z25" s="151"/>
      <c r="AA25" s="168"/>
      <c r="AB25" s="160"/>
      <c r="AC25" s="160"/>
      <c r="AD25" s="160"/>
      <c r="AE25" s="160"/>
      <c r="AF25" s="160"/>
      <c r="AG25" s="151"/>
      <c r="AH25" s="184"/>
      <c r="AI25" s="243"/>
      <c r="AJ25" s="241">
        <f t="shared" si="0"/>
        <v>0</v>
      </c>
      <c r="AK25" s="244"/>
      <c r="AL25" s="244"/>
      <c r="AM25" s="157"/>
      <c r="AN25" s="183"/>
    </row>
    <row r="26" spans="1:187" s="163" customFormat="1" ht="23.25" customHeight="1" thickBot="1">
      <c r="A26" s="146"/>
      <c r="B26" s="279"/>
      <c r="C26" s="279"/>
      <c r="D26" s="37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51"/>
      <c r="U26" s="154"/>
      <c r="V26" s="154"/>
      <c r="W26" s="154"/>
      <c r="X26" s="150"/>
      <c r="Y26" s="150"/>
      <c r="Z26" s="150"/>
      <c r="AA26" s="168"/>
      <c r="AB26" s="160"/>
      <c r="AC26" s="160"/>
      <c r="AD26" s="160"/>
      <c r="AE26" s="160"/>
      <c r="AF26" s="160"/>
      <c r="AG26" s="151"/>
      <c r="AH26" s="184"/>
      <c r="AI26" s="185"/>
      <c r="AJ26" s="181">
        <f t="shared" si="0"/>
        <v>0</v>
      </c>
      <c r="AK26" s="189"/>
      <c r="AL26" s="189"/>
      <c r="AM26" s="157"/>
      <c r="AN26" s="18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</row>
    <row r="27" spans="1:187" s="133" customFormat="1" ht="23.25" customHeight="1">
      <c r="A27" s="146"/>
      <c r="B27" s="187"/>
      <c r="C27" s="187"/>
      <c r="D27" s="371"/>
      <c r="E27" s="152"/>
      <c r="F27" s="152"/>
      <c r="G27" s="152"/>
      <c r="H27" s="152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9"/>
      <c r="V27" s="159"/>
      <c r="W27" s="159"/>
      <c r="X27" s="149"/>
      <c r="Y27" s="149"/>
      <c r="Z27" s="149"/>
      <c r="AA27" s="168"/>
      <c r="AB27" s="160"/>
      <c r="AC27" s="160"/>
      <c r="AD27" s="160"/>
      <c r="AE27" s="160"/>
      <c r="AF27" s="160"/>
      <c r="AG27" s="151"/>
      <c r="AH27" s="184"/>
      <c r="AI27" s="185"/>
      <c r="AJ27" s="181">
        <f t="shared" si="0"/>
        <v>0</v>
      </c>
      <c r="AK27" s="189"/>
      <c r="AL27" s="189"/>
      <c r="AM27" s="157"/>
      <c r="AN27" s="183"/>
    </row>
    <row r="28" spans="1:187" s="133" customFormat="1" ht="23.25" customHeight="1">
      <c r="A28" s="146"/>
      <c r="B28" s="187"/>
      <c r="C28" s="187"/>
      <c r="D28" s="18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74"/>
      <c r="Y28" s="174"/>
      <c r="Z28" s="174"/>
      <c r="AA28" s="171"/>
      <c r="AB28" s="160"/>
      <c r="AC28" s="160"/>
      <c r="AD28" s="160"/>
      <c r="AE28" s="160"/>
      <c r="AF28" s="160"/>
      <c r="AG28" s="151"/>
      <c r="AH28" s="184"/>
      <c r="AI28" s="185"/>
      <c r="AJ28" s="181">
        <f t="shared" si="0"/>
        <v>0</v>
      </c>
      <c r="AK28" s="189"/>
      <c r="AL28" s="189"/>
      <c r="AM28" s="157"/>
      <c r="AN28" s="183"/>
    </row>
    <row r="29" spans="1:187" s="186" customFormat="1" ht="23.25" customHeight="1" thickBot="1">
      <c r="A29" s="173"/>
      <c r="B29" s="187"/>
      <c r="C29" s="187"/>
      <c r="D29" s="18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4"/>
      <c r="Y29" s="174"/>
      <c r="Z29" s="174"/>
      <c r="AA29" s="171"/>
      <c r="AB29" s="160"/>
      <c r="AC29" s="160"/>
      <c r="AD29" s="160"/>
      <c r="AE29" s="160"/>
      <c r="AF29" s="160"/>
      <c r="AG29" s="151"/>
      <c r="AH29" s="184"/>
      <c r="AI29" s="185"/>
      <c r="AJ29" s="181">
        <f t="shared" si="0"/>
        <v>0</v>
      </c>
      <c r="AK29" s="189"/>
      <c r="AL29" s="189"/>
      <c r="AM29" s="157"/>
      <c r="AN29" s="18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</row>
    <row r="30" spans="1:187" ht="23.25" customHeight="1">
      <c r="A30" s="175"/>
      <c r="B30" s="191"/>
      <c r="C30" s="191"/>
      <c r="D30" s="188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/>
      <c r="Y30" s="151"/>
      <c r="Z30" s="151"/>
      <c r="AA30" s="160"/>
      <c r="AB30" s="160"/>
      <c r="AC30" s="160"/>
      <c r="AD30" s="160"/>
      <c r="AE30" s="160"/>
      <c r="AF30" s="160"/>
      <c r="AG30" s="151"/>
      <c r="AH30" s="192"/>
      <c r="AI30" s="193"/>
      <c r="AJ30" s="194">
        <f t="shared" si="0"/>
        <v>0</v>
      </c>
      <c r="AK30" s="195"/>
      <c r="AL30" s="195"/>
      <c r="AM30" s="157"/>
      <c r="AN30" s="179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</row>
    <row r="31" spans="1:187" ht="23.25" customHeight="1">
      <c r="A31" s="190"/>
      <c r="B31" s="187"/>
      <c r="C31" s="187"/>
      <c r="D31" s="188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/>
      <c r="Y31" s="151"/>
      <c r="Z31" s="151"/>
      <c r="AA31" s="160"/>
      <c r="AB31" s="160"/>
      <c r="AC31" s="160"/>
      <c r="AD31" s="160"/>
      <c r="AE31" s="160"/>
      <c r="AF31" s="160"/>
      <c r="AG31" s="151"/>
      <c r="AH31" s="196"/>
      <c r="AI31" s="197"/>
      <c r="AJ31" s="181">
        <f t="shared" si="0"/>
        <v>0</v>
      </c>
      <c r="AK31" s="189"/>
      <c r="AL31" s="189"/>
      <c r="AM31" s="157"/>
      <c r="AN31" s="182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</row>
    <row r="32" spans="1:187" ht="23.25" customHeight="1">
      <c r="A32" s="190"/>
      <c r="B32" s="198"/>
      <c r="C32" s="198"/>
      <c r="D32" s="199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/>
      <c r="Y32" s="151"/>
      <c r="Z32" s="151"/>
      <c r="AA32" s="160"/>
      <c r="AB32" s="160"/>
      <c r="AC32" s="160"/>
      <c r="AD32" s="160"/>
      <c r="AE32" s="160"/>
      <c r="AF32" s="160"/>
      <c r="AG32" s="151"/>
      <c r="AH32" s="196"/>
      <c r="AI32" s="197"/>
      <c r="AJ32" s="181">
        <f t="shared" si="0"/>
        <v>0</v>
      </c>
      <c r="AK32" s="189"/>
      <c r="AL32" s="189"/>
      <c r="AM32" s="157"/>
      <c r="AN32" s="182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</row>
    <row r="33" spans="1:187" ht="23.25" customHeight="1">
      <c r="A33" s="190"/>
      <c r="B33" s="187"/>
      <c r="C33" s="187"/>
      <c r="D33" s="200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/>
      <c r="Y33" s="151"/>
      <c r="Z33" s="151"/>
      <c r="AA33" s="160"/>
      <c r="AB33" s="160"/>
      <c r="AC33" s="160"/>
      <c r="AD33" s="160"/>
      <c r="AE33" s="160"/>
      <c r="AF33" s="160"/>
      <c r="AG33" s="151"/>
      <c r="AH33" s="196"/>
      <c r="AI33" s="197"/>
      <c r="AJ33" s="181">
        <f t="shared" si="0"/>
        <v>0</v>
      </c>
      <c r="AK33" s="189"/>
      <c r="AL33" s="189"/>
      <c r="AM33" s="157"/>
      <c r="AN33" s="182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</row>
    <row r="34" spans="1:187" ht="23.25" customHeight="1">
      <c r="A34" s="190"/>
      <c r="B34" s="201"/>
      <c r="C34" s="201"/>
      <c r="D34" s="200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/>
      <c r="Y34" s="151"/>
      <c r="Z34" s="151"/>
      <c r="AA34" s="160"/>
      <c r="AB34" s="160"/>
      <c r="AC34" s="160"/>
      <c r="AD34" s="160"/>
      <c r="AE34" s="160"/>
      <c r="AF34" s="160"/>
      <c r="AG34" s="151"/>
      <c r="AH34" s="196"/>
      <c r="AI34" s="197"/>
      <c r="AJ34" s="181">
        <f t="shared" si="0"/>
        <v>0</v>
      </c>
      <c r="AK34" s="189"/>
      <c r="AL34" s="189"/>
      <c r="AM34" s="157"/>
      <c r="AN34" s="182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</row>
    <row r="35" spans="1:187" s="133" customFormat="1" ht="25" customHeight="1"/>
    <row r="36" spans="1:187" s="133" customFormat="1" ht="25" customHeight="1"/>
    <row r="37" spans="1:187" s="133" customFormat="1" ht="25" customHeight="1"/>
    <row r="38" spans="1:187" s="133" customFormat="1" ht="25" customHeight="1"/>
    <row r="39" spans="1:187" s="133" customFormat="1" ht="25" customHeight="1"/>
    <row r="40" spans="1:187" s="133" customFormat="1" ht="25" customHeight="1"/>
    <row r="41" spans="1:187" s="133" customFormat="1" ht="25" customHeight="1">
      <c r="J41" s="202"/>
      <c r="V41" s="203"/>
    </row>
    <row r="42" spans="1:187" s="133" customFormat="1" ht="25" customHeight="1"/>
    <row r="43" spans="1:187" s="133" customFormat="1" ht="25" customHeight="1"/>
    <row r="44" spans="1:187" s="133" customFormat="1" ht="25" customHeight="1"/>
    <row r="45" spans="1:187" s="133" customFormat="1" ht="25" customHeight="1"/>
    <row r="46" spans="1:187" s="133" customFormat="1" ht="25" customHeight="1"/>
    <row r="47" spans="1:187" s="133" customFormat="1" ht="25" customHeight="1"/>
    <row r="48" spans="1:187" s="133" customFormat="1" ht="25" customHeight="1"/>
    <row r="49" spans="8:8" s="133" customFormat="1" ht="25" customHeight="1"/>
    <row r="50" spans="8:8" s="133" customFormat="1" ht="25" customHeight="1"/>
    <row r="51" spans="8:8" s="133" customFormat="1" ht="25" customHeight="1"/>
    <row r="52" spans="8:8" s="133" customFormat="1" ht="25" customHeight="1"/>
    <row r="53" spans="8:8" s="133" customFormat="1" ht="25" customHeight="1"/>
    <row r="54" spans="8:8" s="133" customFormat="1" ht="25" customHeight="1"/>
    <row r="55" spans="8:8" s="133" customFormat="1" ht="25" customHeight="1"/>
    <row r="56" spans="8:8" s="133" customFormat="1" ht="25" customHeight="1"/>
    <row r="57" spans="8:8" s="133" customFormat="1" ht="25" customHeight="1"/>
    <row r="58" spans="8:8" s="133" customFormat="1" ht="25" customHeight="1">
      <c r="H58" s="204"/>
    </row>
    <row r="59" spans="8:8" s="133" customFormat="1" ht="25" customHeight="1"/>
    <row r="60" spans="8:8" s="133" customFormat="1" ht="25" customHeight="1"/>
    <row r="61" spans="8:8" s="133" customFormat="1" ht="25" customHeight="1"/>
    <row r="62" spans="8:8" s="133" customFormat="1" ht="25" customHeight="1"/>
    <row r="63" spans="8:8" s="133" customFormat="1" ht="25" customHeight="1"/>
    <row r="64" spans="8:8" s="133" customFormat="1" ht="25" customHeight="1"/>
    <row r="65" s="133" customFormat="1" ht="25" customHeight="1"/>
    <row r="66" s="133" customFormat="1" ht="25" customHeight="1"/>
    <row r="67" s="133" customFormat="1" ht="25" customHeight="1"/>
    <row r="68" s="133" customFormat="1" ht="25" customHeight="1"/>
    <row r="69" s="133" customFormat="1" ht="25" customHeight="1"/>
    <row r="70" s="133" customFormat="1" ht="25" customHeight="1"/>
    <row r="71" s="133" customFormat="1" ht="25" customHeight="1"/>
    <row r="72" s="133" customFormat="1" ht="25" customHeight="1"/>
    <row r="73" s="133" customFormat="1" ht="25" customHeight="1"/>
    <row r="74" s="133" customFormat="1" ht="25" customHeight="1"/>
    <row r="75" s="133" customFormat="1" ht="25" customHeight="1"/>
    <row r="76" s="133" customFormat="1" ht="25" customHeight="1"/>
    <row r="77" s="133" customFormat="1" ht="25" customHeight="1"/>
    <row r="78" s="133" customFormat="1" ht="25" customHeight="1"/>
    <row r="79" s="133" customFormat="1" ht="25" customHeight="1"/>
    <row r="80" s="133" customFormat="1" ht="25" customHeight="1"/>
    <row r="81" s="133" customFormat="1" ht="25" customHeight="1"/>
    <row r="82" s="133" customFormat="1" ht="25" customHeight="1"/>
    <row r="83" s="133" customFormat="1" ht="25" customHeight="1"/>
    <row r="84" s="133" customFormat="1" ht="25" customHeight="1"/>
    <row r="85" s="133" customFormat="1" ht="25" customHeight="1"/>
    <row r="86" s="133" customFormat="1" ht="25" customHeight="1"/>
    <row r="87" s="133" customFormat="1" ht="25" customHeight="1"/>
    <row r="88" s="133" customFormat="1" ht="25" customHeight="1"/>
    <row r="89" s="133" customFormat="1" ht="25" customHeight="1"/>
    <row r="90" s="133" customFormat="1" ht="25" customHeight="1"/>
    <row r="91" s="133" customFormat="1" ht="25" customHeight="1"/>
    <row r="92" s="133" customFormat="1" ht="25" customHeight="1"/>
    <row r="93" s="133" customFormat="1" ht="25" customHeight="1"/>
    <row r="94" s="133" customFormat="1" ht="25" customHeight="1"/>
    <row r="95" s="133" customFormat="1" ht="25" customHeight="1"/>
    <row r="96" s="133" customFormat="1" ht="25" customHeight="1"/>
    <row r="97" s="133" customFormat="1" ht="25" customHeight="1"/>
    <row r="98" s="133" customFormat="1" ht="25" customHeight="1"/>
    <row r="99" s="133" customFormat="1" ht="25" customHeight="1"/>
    <row r="100" s="133" customFormat="1" ht="25" customHeight="1"/>
    <row r="101" s="133" customFormat="1" ht="25" customHeight="1"/>
    <row r="102" s="133" customFormat="1" ht="25" customHeight="1"/>
    <row r="103" s="133" customFormat="1" ht="25" customHeight="1"/>
    <row r="104" s="133" customFormat="1" ht="25" customHeight="1"/>
    <row r="105" s="133" customFormat="1" ht="25" customHeight="1"/>
    <row r="106" s="133" customFormat="1" ht="25" customHeight="1"/>
    <row r="107" s="133" customFormat="1" ht="25" customHeight="1"/>
    <row r="108" s="133" customFormat="1" ht="25" customHeight="1"/>
    <row r="109" s="133" customFormat="1" ht="25" customHeight="1"/>
    <row r="110" s="133" customFormat="1" ht="25" customHeight="1"/>
    <row r="111" s="133" customFormat="1" ht="25" customHeight="1"/>
    <row r="112" s="133" customFormat="1" ht="25" customHeight="1"/>
    <row r="113" s="133" customFormat="1" ht="25" customHeight="1"/>
    <row r="114" s="133" customFormat="1" ht="25" customHeight="1"/>
    <row r="115" s="133" customFormat="1" ht="25" customHeight="1"/>
    <row r="116" s="133" customFormat="1" ht="25" customHeight="1"/>
    <row r="117" s="133" customFormat="1" ht="25" customHeight="1"/>
    <row r="118" s="133" customFormat="1" ht="25" customHeight="1"/>
    <row r="119" s="133" customFormat="1" ht="25" customHeight="1"/>
    <row r="120" s="133" customFormat="1" ht="25" customHeight="1"/>
    <row r="121" s="133" customFormat="1" ht="25" customHeight="1"/>
    <row r="122" s="133" customFormat="1" ht="25" customHeight="1"/>
    <row r="123" s="133" customFormat="1" ht="25" customHeight="1"/>
    <row r="124" s="133" customFormat="1" ht="25" customHeight="1"/>
    <row r="125" s="133" customFormat="1" ht="25" customHeight="1"/>
    <row r="126" s="133" customFormat="1" ht="25" customHeight="1"/>
    <row r="127" s="133" customFormat="1" ht="25" customHeight="1"/>
    <row r="128" s="133" customFormat="1" ht="25" customHeight="1"/>
    <row r="129" s="133" customFormat="1" ht="25" customHeight="1"/>
    <row r="130" s="133" customFormat="1" ht="25" customHeight="1"/>
    <row r="131" s="133" customFormat="1" ht="25" customHeight="1"/>
    <row r="132" s="133" customFormat="1" ht="25" customHeight="1"/>
    <row r="133" s="133" customFormat="1" ht="25" customHeight="1"/>
    <row r="134" s="133" customFormat="1" ht="25" customHeight="1"/>
    <row r="135" s="133" customFormat="1" ht="25" customHeight="1"/>
    <row r="136" s="133" customFormat="1" ht="25" customHeight="1"/>
    <row r="137" s="133" customFormat="1" ht="25" customHeight="1"/>
    <row r="138" s="133" customFormat="1" ht="25" customHeight="1"/>
    <row r="139" s="133" customFormat="1" ht="25" customHeight="1"/>
    <row r="140" s="133" customFormat="1" ht="25" customHeight="1"/>
    <row r="141" s="133" customFormat="1" ht="25" customHeight="1"/>
    <row r="142" s="133" customFormat="1" ht="25" customHeight="1"/>
    <row r="143" s="133" customFormat="1" ht="25" customHeight="1"/>
    <row r="144" s="133" customFormat="1" ht="25" customHeight="1"/>
    <row r="145" s="133" customFormat="1" ht="25" customHeight="1"/>
    <row r="146" s="133" customFormat="1" ht="25" customHeight="1"/>
    <row r="147" s="133" customFormat="1" ht="25" customHeight="1"/>
    <row r="148" s="133" customFormat="1" ht="25" customHeight="1"/>
    <row r="149" s="133" customFormat="1" ht="25" customHeight="1"/>
    <row r="150" s="133" customFormat="1" ht="25" customHeight="1"/>
    <row r="151" s="133" customFormat="1" ht="25" customHeight="1"/>
    <row r="152" s="133" customFormat="1" ht="25" customHeight="1"/>
    <row r="153" s="133" customFormat="1" ht="25" customHeight="1"/>
    <row r="154" s="133" customFormat="1" ht="25" customHeight="1"/>
    <row r="155" s="133" customFormat="1" ht="25" customHeight="1"/>
    <row r="156" s="133" customFormat="1" ht="25" customHeight="1"/>
    <row r="157" s="133" customFormat="1" ht="25" customHeight="1"/>
    <row r="158" s="133" customFormat="1" ht="25" customHeight="1"/>
    <row r="159" s="133" customFormat="1" ht="25" customHeight="1"/>
    <row r="160" s="133" customFormat="1" ht="25" customHeight="1"/>
    <row r="161" s="133" customFormat="1" ht="25" customHeight="1"/>
    <row r="162" s="133" customFormat="1" ht="25" customHeight="1"/>
    <row r="163" s="133" customFormat="1" ht="25" customHeight="1"/>
    <row r="164" s="133" customFormat="1" ht="25" customHeight="1"/>
    <row r="165" s="133" customFormat="1" ht="25" customHeight="1"/>
    <row r="166" s="133" customFormat="1" ht="25" customHeight="1"/>
    <row r="167" s="133" customFormat="1" ht="25" customHeight="1"/>
    <row r="168" s="133" customFormat="1" ht="25" customHeight="1"/>
    <row r="169" s="133" customFormat="1" ht="25" customHeight="1"/>
    <row r="170" s="133" customFormat="1" ht="25" customHeight="1"/>
    <row r="171" s="133" customFormat="1" ht="25" customHeight="1"/>
    <row r="172" s="133" customFormat="1" ht="25" customHeight="1"/>
    <row r="173" s="133" customFormat="1" ht="25" customHeight="1"/>
    <row r="174" s="133" customFormat="1" ht="25" customHeight="1"/>
    <row r="175" s="133" customFormat="1" ht="25" customHeight="1"/>
    <row r="176" s="133" customFormat="1" ht="25" customHeight="1"/>
    <row r="177" s="133" customFormat="1" ht="25" customHeight="1"/>
    <row r="178" s="133" customFormat="1" ht="25" customHeight="1"/>
    <row r="179" s="133" customFormat="1" ht="25" customHeight="1"/>
    <row r="180" s="133" customFormat="1" ht="25" customHeight="1"/>
    <row r="181" s="133" customFormat="1" ht="25" customHeight="1"/>
    <row r="182" s="133" customFormat="1" ht="25" customHeight="1"/>
    <row r="183" s="133" customFormat="1" ht="25" customHeight="1"/>
    <row r="184" s="133" customFormat="1" ht="25" customHeight="1"/>
    <row r="185" s="133" customFormat="1" ht="25" customHeight="1"/>
    <row r="186" s="133" customFormat="1" ht="25" customHeight="1"/>
    <row r="187" s="133" customFormat="1" ht="25" customHeight="1"/>
    <row r="188" s="133" customFormat="1" ht="25" customHeight="1"/>
    <row r="189" s="133" customFormat="1" ht="25" customHeight="1"/>
    <row r="190" s="133" customFormat="1" ht="25" customHeight="1"/>
    <row r="191" s="133" customFormat="1" ht="25" customHeight="1"/>
    <row r="192" s="133" customFormat="1" ht="25" customHeight="1"/>
    <row r="193" s="133" customFormat="1" ht="25" customHeight="1"/>
    <row r="194" s="133" customFormat="1" ht="25" customHeight="1"/>
    <row r="195" s="133" customFormat="1" ht="25" customHeight="1"/>
    <row r="196" s="133" customFormat="1" ht="25" customHeight="1"/>
    <row r="197" s="133" customFormat="1" ht="25" customHeight="1"/>
    <row r="198" s="133" customFormat="1" ht="25" customHeight="1"/>
    <row r="199" s="133" customFormat="1" ht="25" customHeight="1"/>
    <row r="200" s="133" customFormat="1" ht="25" customHeight="1"/>
    <row r="201" s="133" customFormat="1" ht="25" customHeight="1"/>
    <row r="202" s="133" customFormat="1" ht="25" customHeight="1"/>
    <row r="203" s="133" customFormat="1" ht="25" customHeight="1"/>
    <row r="204" s="133" customFormat="1" ht="25" customHeight="1"/>
    <row r="205" s="133" customFormat="1" ht="25" customHeight="1"/>
    <row r="206" s="133" customFormat="1" ht="25" customHeight="1"/>
    <row r="207" s="133" customFormat="1" ht="25" customHeight="1"/>
    <row r="208" s="133" customFormat="1" ht="25" customHeight="1"/>
    <row r="209" s="133" customFormat="1" ht="25" customHeight="1"/>
    <row r="210" s="133" customFormat="1" ht="25" customHeight="1"/>
    <row r="211" s="133" customFormat="1" ht="25" customHeight="1"/>
    <row r="212" s="133" customFormat="1" ht="25" customHeight="1"/>
    <row r="213" s="133" customFormat="1" ht="25" customHeight="1"/>
    <row r="214" s="133" customFormat="1" ht="25" customHeight="1"/>
    <row r="215" s="133" customFormat="1" ht="25" customHeight="1"/>
    <row r="216" s="133" customFormat="1" ht="25" customHeight="1"/>
    <row r="217" s="133" customFormat="1" ht="25" customHeight="1"/>
  </sheetData>
  <mergeCells count="1">
    <mergeCell ref="AN1:AN2"/>
  </mergeCells>
  <conditionalFormatting sqref="E26:T35 S17:T17 N23:T25 S3:Z11 S12:V16 S21:T22 S18:S20 E6:E12 P4:R4 E5:F5 H5:R5 G6:R12 E3:R3">
    <cfRule type="cellIs" dxfId="48" priority="36" stopIfTrue="1" operator="equal">
      <formula>5</formula>
    </cfRule>
  </conditionalFormatting>
  <conditionalFormatting sqref="W12:Z12 S12">
    <cfRule type="cellIs" dxfId="47" priority="35" stopIfTrue="1" operator="equal">
      <formula>5</formula>
    </cfRule>
  </conditionalFormatting>
  <conditionalFormatting sqref="E13:E16 N17:R22 G13:R16">
    <cfRule type="cellIs" dxfId="46" priority="34" stopIfTrue="1" operator="equal">
      <formula>5</formula>
    </cfRule>
  </conditionalFormatting>
  <conditionalFormatting sqref="E22:M25 E17:E21 G17:M21">
    <cfRule type="cellIs" dxfId="45" priority="33" stopIfTrue="1" operator="equal">
      <formula>5</formula>
    </cfRule>
  </conditionalFormatting>
  <conditionalFormatting sqref="W17">
    <cfRule type="cellIs" dxfId="44" priority="32" stopIfTrue="1" operator="equal">
      <formula>5</formula>
    </cfRule>
  </conditionalFormatting>
  <conditionalFormatting sqref="W13">
    <cfRule type="cellIs" dxfId="43" priority="31" stopIfTrue="1" operator="equal">
      <formula>5</formula>
    </cfRule>
  </conditionalFormatting>
  <conditionalFormatting sqref="W15">
    <cfRule type="cellIs" dxfId="42" priority="30" stopIfTrue="1" operator="equal">
      <formula>5</formula>
    </cfRule>
  </conditionalFormatting>
  <conditionalFormatting sqref="W16">
    <cfRule type="cellIs" dxfId="41" priority="29" stopIfTrue="1" operator="equal">
      <formula>5</formula>
    </cfRule>
  </conditionalFormatting>
  <conditionalFormatting sqref="N17:P17">
    <cfRule type="cellIs" dxfId="40" priority="28" stopIfTrue="1" operator="equal">
      <formula>5</formula>
    </cfRule>
  </conditionalFormatting>
  <conditionalFormatting sqref="N12:R16">
    <cfRule type="cellIs" dxfId="39" priority="27" stopIfTrue="1" operator="equal">
      <formula>5</formula>
    </cfRule>
  </conditionalFormatting>
  <conditionalFormatting sqref="S17">
    <cfRule type="cellIs" dxfId="38" priority="26" stopIfTrue="1" operator="equal">
      <formula>5</formula>
    </cfRule>
  </conditionalFormatting>
  <conditionalFormatting sqref="S13">
    <cfRule type="cellIs" dxfId="37" priority="25" stopIfTrue="1" operator="equal">
      <formula>5</formula>
    </cfRule>
  </conditionalFormatting>
  <conditionalFormatting sqref="S15">
    <cfRule type="cellIs" dxfId="36" priority="24" stopIfTrue="1" operator="equal">
      <formula>5</formula>
    </cfRule>
  </conditionalFormatting>
  <conditionalFormatting sqref="S16">
    <cfRule type="cellIs" dxfId="35" priority="23" stopIfTrue="1" operator="equal">
      <formula>5</formula>
    </cfRule>
  </conditionalFormatting>
  <conditionalFormatting sqref="V18:V20">
    <cfRule type="cellIs" dxfId="34" priority="22" stopIfTrue="1" operator="equal">
      <formula>5</formula>
    </cfRule>
  </conditionalFormatting>
  <conditionalFormatting sqref="T18:U20">
    <cfRule type="cellIs" dxfId="33" priority="21" stopIfTrue="1" operator="equal">
      <formula>5</formula>
    </cfRule>
  </conditionalFormatting>
  <conditionalFormatting sqref="T18:U19">
    <cfRule type="cellIs" dxfId="32" priority="20" stopIfTrue="1" operator="equal">
      <formula>5</formula>
    </cfRule>
  </conditionalFormatting>
  <conditionalFormatting sqref="V20">
    <cfRule type="cellIs" dxfId="31" priority="19" stopIfTrue="1" operator="equal">
      <formula>5</formula>
    </cfRule>
  </conditionalFormatting>
  <conditionalFormatting sqref="V18">
    <cfRule type="cellIs" dxfId="30" priority="18" stopIfTrue="1" operator="equal">
      <formula>5</formula>
    </cfRule>
  </conditionalFormatting>
  <conditionalFormatting sqref="V19">
    <cfRule type="cellIs" dxfId="29" priority="17" stopIfTrue="1" operator="equal">
      <formula>5</formula>
    </cfRule>
  </conditionalFormatting>
  <conditionalFormatting sqref="W21">
    <cfRule type="cellIs" dxfId="28" priority="16" stopIfTrue="1" operator="equal">
      <formula>5</formula>
    </cfRule>
  </conditionalFormatting>
  <conditionalFormatting sqref="W21">
    <cfRule type="cellIs" dxfId="27" priority="15" stopIfTrue="1" operator="equal">
      <formula>5</formula>
    </cfRule>
  </conditionalFormatting>
  <conditionalFormatting sqref="X22">
    <cfRule type="cellIs" dxfId="26" priority="14" stopIfTrue="1" operator="equal">
      <formula>5</formula>
    </cfRule>
  </conditionalFormatting>
  <conditionalFormatting sqref="X22">
    <cfRule type="cellIs" dxfId="25" priority="13" stopIfTrue="1" operator="equal">
      <formula>5</formula>
    </cfRule>
  </conditionalFormatting>
  <conditionalFormatting sqref="E4 G4:O4">
    <cfRule type="cellIs" dxfId="24" priority="12" stopIfTrue="1" operator="equal">
      <formula>5</formula>
    </cfRule>
  </conditionalFormatting>
  <conditionalFormatting sqref="N4:O4">
    <cfRule type="cellIs" dxfId="23" priority="11" stopIfTrue="1" operator="equal">
      <formula>5</formula>
    </cfRule>
  </conditionalFormatting>
  <conditionalFormatting sqref="F4">
    <cfRule type="cellIs" dxfId="22" priority="10" stopIfTrue="1" operator="equal">
      <formula>5</formula>
    </cfRule>
  </conditionalFormatting>
  <conditionalFormatting sqref="G5">
    <cfRule type="cellIs" dxfId="21" priority="9" stopIfTrue="1" operator="equal">
      <formula>5</formula>
    </cfRule>
  </conditionalFormatting>
  <conditionalFormatting sqref="F6:F12">
    <cfRule type="cellIs" dxfId="20" priority="8" stopIfTrue="1" operator="equal">
      <formula>5</formula>
    </cfRule>
  </conditionalFormatting>
  <conditionalFormatting sqref="F13:F16">
    <cfRule type="cellIs" dxfId="19" priority="7" stopIfTrue="1" operator="equal">
      <formula>5</formula>
    </cfRule>
  </conditionalFormatting>
  <conditionalFormatting sqref="F17:F21">
    <cfRule type="cellIs" dxfId="18" priority="6" stopIfTrue="1" operator="equal">
      <formula>5</formula>
    </cfRule>
  </conditionalFormatting>
  <conditionalFormatting sqref="U17">
    <cfRule type="cellIs" dxfId="17" priority="5" stopIfTrue="1" operator="equal">
      <formula>5</formula>
    </cfRule>
  </conditionalFormatting>
  <conditionalFormatting sqref="U21">
    <cfRule type="cellIs" dxfId="16" priority="1" stopIfTrue="1" operator="equal">
      <formula>5</formula>
    </cfRule>
  </conditionalFormatting>
  <conditionalFormatting sqref="V17">
    <cfRule type="cellIs" dxfId="15" priority="3" stopIfTrue="1" operator="equal">
      <formula>5</formula>
    </cfRule>
  </conditionalFormatting>
  <conditionalFormatting sqref="V21">
    <cfRule type="cellIs" dxfId="14" priority="2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6511-5BFA-485E-AE35-4D0109F449DD}">
  <sheetPr>
    <tabColor theme="9"/>
  </sheetPr>
  <dimension ref="A1:GE217"/>
  <sheetViews>
    <sheetView zoomScale="75" zoomScaleNormal="75" workbookViewId="0">
      <selection activeCell="B2" sqref="B2"/>
    </sheetView>
  </sheetViews>
  <sheetFormatPr defaultRowHeight="15.5"/>
  <cols>
    <col min="1" max="1" width="4.08203125" customWidth="1"/>
    <col min="2" max="2" width="24.58203125" customWidth="1"/>
    <col min="4" max="4" width="9.33203125" customWidth="1"/>
    <col min="5" max="7" width="4.08203125" customWidth="1"/>
    <col min="8" max="8" width="4.08203125" style="135" customWidth="1"/>
    <col min="9" max="10" width="4.08203125" customWidth="1"/>
    <col min="11" max="11" width="4.08203125" style="135" customWidth="1"/>
    <col min="12" max="13" width="4.08203125" customWidth="1"/>
    <col min="14" max="14" width="4.08203125" style="135" customWidth="1"/>
    <col min="15" max="18" width="4.08203125" style="133" customWidth="1"/>
    <col min="19" max="20" width="4.08203125" customWidth="1"/>
    <col min="21" max="21" width="4.08203125" style="135" hidden="1" customWidth="1"/>
    <col min="22" max="23" width="4.08203125" hidden="1" customWidth="1"/>
    <col min="24" max="24" width="4.08203125" style="135" hidden="1" customWidth="1"/>
    <col min="25" max="25" width="4.08203125" style="6" hidden="1" customWidth="1"/>
    <col min="26" max="33" width="4.08203125" hidden="1" customWidth="1"/>
    <col min="34" max="35" width="5.58203125" customWidth="1"/>
    <col min="36" max="37" width="6.75" customWidth="1"/>
    <col min="38" max="38" width="10.83203125" hidden="1" customWidth="1"/>
    <col min="39" max="40" width="6.75" customWidth="1"/>
    <col min="41" max="41" width="13.5" customWidth="1"/>
    <col min="42" max="219" width="8" customWidth="1"/>
    <col min="254" max="254" width="4.08203125" customWidth="1"/>
    <col min="255" max="255" width="35.58203125" customWidth="1"/>
    <col min="257" max="257" width="8.5" customWidth="1"/>
    <col min="258" max="277" width="4.08203125" customWidth="1"/>
    <col min="278" max="290" width="0" hidden="1" customWidth="1"/>
    <col min="291" max="292" width="7.58203125" customWidth="1"/>
    <col min="293" max="296" width="6.75" customWidth="1"/>
    <col min="297" max="475" width="8" customWidth="1"/>
    <col min="510" max="510" width="4.08203125" customWidth="1"/>
    <col min="511" max="511" width="35.58203125" customWidth="1"/>
    <col min="513" max="513" width="8.5" customWidth="1"/>
    <col min="514" max="533" width="4.08203125" customWidth="1"/>
    <col min="534" max="546" width="0" hidden="1" customWidth="1"/>
    <col min="547" max="548" width="7.58203125" customWidth="1"/>
    <col min="549" max="552" width="6.75" customWidth="1"/>
    <col min="553" max="731" width="8" customWidth="1"/>
    <col min="766" max="766" width="4.08203125" customWidth="1"/>
    <col min="767" max="767" width="35.58203125" customWidth="1"/>
    <col min="769" max="769" width="8.5" customWidth="1"/>
    <col min="770" max="789" width="4.08203125" customWidth="1"/>
    <col min="790" max="802" width="0" hidden="1" customWidth="1"/>
    <col min="803" max="804" width="7.58203125" customWidth="1"/>
    <col min="805" max="808" width="6.75" customWidth="1"/>
    <col min="809" max="987" width="8" customWidth="1"/>
    <col min="1022" max="1022" width="4.08203125" customWidth="1"/>
    <col min="1023" max="1023" width="35.58203125" customWidth="1"/>
    <col min="1025" max="1025" width="8.5" customWidth="1"/>
    <col min="1026" max="1045" width="4.08203125" customWidth="1"/>
    <col min="1046" max="1058" width="0" hidden="1" customWidth="1"/>
    <col min="1059" max="1060" width="7.58203125" customWidth="1"/>
    <col min="1061" max="1064" width="6.75" customWidth="1"/>
    <col min="1065" max="1243" width="8" customWidth="1"/>
    <col min="1278" max="1278" width="4.08203125" customWidth="1"/>
    <col min="1279" max="1279" width="35.58203125" customWidth="1"/>
    <col min="1281" max="1281" width="8.5" customWidth="1"/>
    <col min="1282" max="1301" width="4.08203125" customWidth="1"/>
    <col min="1302" max="1314" width="0" hidden="1" customWidth="1"/>
    <col min="1315" max="1316" width="7.58203125" customWidth="1"/>
    <col min="1317" max="1320" width="6.75" customWidth="1"/>
    <col min="1321" max="1499" width="8" customWidth="1"/>
    <col min="1534" max="1534" width="4.08203125" customWidth="1"/>
    <col min="1535" max="1535" width="35.58203125" customWidth="1"/>
    <col min="1537" max="1537" width="8.5" customWidth="1"/>
    <col min="1538" max="1557" width="4.08203125" customWidth="1"/>
    <col min="1558" max="1570" width="0" hidden="1" customWidth="1"/>
    <col min="1571" max="1572" width="7.58203125" customWidth="1"/>
    <col min="1573" max="1576" width="6.75" customWidth="1"/>
    <col min="1577" max="1755" width="8" customWidth="1"/>
    <col min="1790" max="1790" width="4.08203125" customWidth="1"/>
    <col min="1791" max="1791" width="35.58203125" customWidth="1"/>
    <col min="1793" max="1793" width="8.5" customWidth="1"/>
    <col min="1794" max="1813" width="4.08203125" customWidth="1"/>
    <col min="1814" max="1826" width="0" hidden="1" customWidth="1"/>
    <col min="1827" max="1828" width="7.58203125" customWidth="1"/>
    <col min="1829" max="1832" width="6.75" customWidth="1"/>
    <col min="1833" max="2011" width="8" customWidth="1"/>
    <col min="2046" max="2046" width="4.08203125" customWidth="1"/>
    <col min="2047" max="2047" width="35.58203125" customWidth="1"/>
    <col min="2049" max="2049" width="8.5" customWidth="1"/>
    <col min="2050" max="2069" width="4.08203125" customWidth="1"/>
    <col min="2070" max="2082" width="0" hidden="1" customWidth="1"/>
    <col min="2083" max="2084" width="7.58203125" customWidth="1"/>
    <col min="2085" max="2088" width="6.75" customWidth="1"/>
    <col min="2089" max="2267" width="8" customWidth="1"/>
    <col min="2302" max="2302" width="4.08203125" customWidth="1"/>
    <col min="2303" max="2303" width="35.58203125" customWidth="1"/>
    <col min="2305" max="2305" width="8.5" customWidth="1"/>
    <col min="2306" max="2325" width="4.08203125" customWidth="1"/>
    <col min="2326" max="2338" width="0" hidden="1" customWidth="1"/>
    <col min="2339" max="2340" width="7.58203125" customWidth="1"/>
    <col min="2341" max="2344" width="6.75" customWidth="1"/>
    <col min="2345" max="2523" width="8" customWidth="1"/>
    <col min="2558" max="2558" width="4.08203125" customWidth="1"/>
    <col min="2559" max="2559" width="35.58203125" customWidth="1"/>
    <col min="2561" max="2561" width="8.5" customWidth="1"/>
    <col min="2562" max="2581" width="4.08203125" customWidth="1"/>
    <col min="2582" max="2594" width="0" hidden="1" customWidth="1"/>
    <col min="2595" max="2596" width="7.58203125" customWidth="1"/>
    <col min="2597" max="2600" width="6.75" customWidth="1"/>
    <col min="2601" max="2779" width="8" customWidth="1"/>
    <col min="2814" max="2814" width="4.08203125" customWidth="1"/>
    <col min="2815" max="2815" width="35.58203125" customWidth="1"/>
    <col min="2817" max="2817" width="8.5" customWidth="1"/>
    <col min="2818" max="2837" width="4.08203125" customWidth="1"/>
    <col min="2838" max="2850" width="0" hidden="1" customWidth="1"/>
    <col min="2851" max="2852" width="7.58203125" customWidth="1"/>
    <col min="2853" max="2856" width="6.75" customWidth="1"/>
    <col min="2857" max="3035" width="8" customWidth="1"/>
    <col min="3070" max="3070" width="4.08203125" customWidth="1"/>
    <col min="3071" max="3071" width="35.58203125" customWidth="1"/>
    <col min="3073" max="3073" width="8.5" customWidth="1"/>
    <col min="3074" max="3093" width="4.08203125" customWidth="1"/>
    <col min="3094" max="3106" width="0" hidden="1" customWidth="1"/>
    <col min="3107" max="3108" width="7.58203125" customWidth="1"/>
    <col min="3109" max="3112" width="6.75" customWidth="1"/>
    <col min="3113" max="3291" width="8" customWidth="1"/>
    <col min="3326" max="3326" width="4.08203125" customWidth="1"/>
    <col min="3327" max="3327" width="35.58203125" customWidth="1"/>
    <col min="3329" max="3329" width="8.5" customWidth="1"/>
    <col min="3330" max="3349" width="4.08203125" customWidth="1"/>
    <col min="3350" max="3362" width="0" hidden="1" customWidth="1"/>
    <col min="3363" max="3364" width="7.58203125" customWidth="1"/>
    <col min="3365" max="3368" width="6.75" customWidth="1"/>
    <col min="3369" max="3547" width="8" customWidth="1"/>
    <col min="3582" max="3582" width="4.08203125" customWidth="1"/>
    <col min="3583" max="3583" width="35.58203125" customWidth="1"/>
    <col min="3585" max="3585" width="8.5" customWidth="1"/>
    <col min="3586" max="3605" width="4.08203125" customWidth="1"/>
    <col min="3606" max="3618" width="0" hidden="1" customWidth="1"/>
    <col min="3619" max="3620" width="7.58203125" customWidth="1"/>
    <col min="3621" max="3624" width="6.75" customWidth="1"/>
    <col min="3625" max="3803" width="8" customWidth="1"/>
    <col min="3838" max="3838" width="4.08203125" customWidth="1"/>
    <col min="3839" max="3839" width="35.58203125" customWidth="1"/>
    <col min="3841" max="3841" width="8.5" customWidth="1"/>
    <col min="3842" max="3861" width="4.08203125" customWidth="1"/>
    <col min="3862" max="3874" width="0" hidden="1" customWidth="1"/>
    <col min="3875" max="3876" width="7.58203125" customWidth="1"/>
    <col min="3877" max="3880" width="6.75" customWidth="1"/>
    <col min="3881" max="4059" width="8" customWidth="1"/>
    <col min="4094" max="4094" width="4.08203125" customWidth="1"/>
    <col min="4095" max="4095" width="35.58203125" customWidth="1"/>
    <col min="4097" max="4097" width="8.5" customWidth="1"/>
    <col min="4098" max="4117" width="4.08203125" customWidth="1"/>
    <col min="4118" max="4130" width="0" hidden="1" customWidth="1"/>
    <col min="4131" max="4132" width="7.58203125" customWidth="1"/>
    <col min="4133" max="4136" width="6.75" customWidth="1"/>
    <col min="4137" max="4315" width="8" customWidth="1"/>
    <col min="4350" max="4350" width="4.08203125" customWidth="1"/>
    <col min="4351" max="4351" width="35.58203125" customWidth="1"/>
    <col min="4353" max="4353" width="8.5" customWidth="1"/>
    <col min="4354" max="4373" width="4.08203125" customWidth="1"/>
    <col min="4374" max="4386" width="0" hidden="1" customWidth="1"/>
    <col min="4387" max="4388" width="7.58203125" customWidth="1"/>
    <col min="4389" max="4392" width="6.75" customWidth="1"/>
    <col min="4393" max="4571" width="8" customWidth="1"/>
    <col min="4606" max="4606" width="4.08203125" customWidth="1"/>
    <col min="4607" max="4607" width="35.58203125" customWidth="1"/>
    <col min="4609" max="4609" width="8.5" customWidth="1"/>
    <col min="4610" max="4629" width="4.08203125" customWidth="1"/>
    <col min="4630" max="4642" width="0" hidden="1" customWidth="1"/>
    <col min="4643" max="4644" width="7.58203125" customWidth="1"/>
    <col min="4645" max="4648" width="6.75" customWidth="1"/>
    <col min="4649" max="4827" width="8" customWidth="1"/>
    <col min="4862" max="4862" width="4.08203125" customWidth="1"/>
    <col min="4863" max="4863" width="35.58203125" customWidth="1"/>
    <col min="4865" max="4865" width="8.5" customWidth="1"/>
    <col min="4866" max="4885" width="4.08203125" customWidth="1"/>
    <col min="4886" max="4898" width="0" hidden="1" customWidth="1"/>
    <col min="4899" max="4900" width="7.58203125" customWidth="1"/>
    <col min="4901" max="4904" width="6.75" customWidth="1"/>
    <col min="4905" max="5083" width="8" customWidth="1"/>
    <col min="5118" max="5118" width="4.08203125" customWidth="1"/>
    <col min="5119" max="5119" width="35.58203125" customWidth="1"/>
    <col min="5121" max="5121" width="8.5" customWidth="1"/>
    <col min="5122" max="5141" width="4.08203125" customWidth="1"/>
    <col min="5142" max="5154" width="0" hidden="1" customWidth="1"/>
    <col min="5155" max="5156" width="7.58203125" customWidth="1"/>
    <col min="5157" max="5160" width="6.75" customWidth="1"/>
    <col min="5161" max="5339" width="8" customWidth="1"/>
    <col min="5374" max="5374" width="4.08203125" customWidth="1"/>
    <col min="5375" max="5375" width="35.58203125" customWidth="1"/>
    <col min="5377" max="5377" width="8.5" customWidth="1"/>
    <col min="5378" max="5397" width="4.08203125" customWidth="1"/>
    <col min="5398" max="5410" width="0" hidden="1" customWidth="1"/>
    <col min="5411" max="5412" width="7.58203125" customWidth="1"/>
    <col min="5413" max="5416" width="6.75" customWidth="1"/>
    <col min="5417" max="5595" width="8" customWidth="1"/>
    <col min="5630" max="5630" width="4.08203125" customWidth="1"/>
    <col min="5631" max="5631" width="35.58203125" customWidth="1"/>
    <col min="5633" max="5633" width="8.5" customWidth="1"/>
    <col min="5634" max="5653" width="4.08203125" customWidth="1"/>
    <col min="5654" max="5666" width="0" hidden="1" customWidth="1"/>
    <col min="5667" max="5668" width="7.58203125" customWidth="1"/>
    <col min="5669" max="5672" width="6.75" customWidth="1"/>
    <col min="5673" max="5851" width="8" customWidth="1"/>
    <col min="5886" max="5886" width="4.08203125" customWidth="1"/>
    <col min="5887" max="5887" width="35.58203125" customWidth="1"/>
    <col min="5889" max="5889" width="8.5" customWidth="1"/>
    <col min="5890" max="5909" width="4.08203125" customWidth="1"/>
    <col min="5910" max="5922" width="0" hidden="1" customWidth="1"/>
    <col min="5923" max="5924" width="7.58203125" customWidth="1"/>
    <col min="5925" max="5928" width="6.75" customWidth="1"/>
    <col min="5929" max="6107" width="8" customWidth="1"/>
    <col min="6142" max="6142" width="4.08203125" customWidth="1"/>
    <col min="6143" max="6143" width="35.58203125" customWidth="1"/>
    <col min="6145" max="6145" width="8.5" customWidth="1"/>
    <col min="6146" max="6165" width="4.08203125" customWidth="1"/>
    <col min="6166" max="6178" width="0" hidden="1" customWidth="1"/>
    <col min="6179" max="6180" width="7.58203125" customWidth="1"/>
    <col min="6181" max="6184" width="6.75" customWidth="1"/>
    <col min="6185" max="6363" width="8" customWidth="1"/>
    <col min="6398" max="6398" width="4.08203125" customWidth="1"/>
    <col min="6399" max="6399" width="35.58203125" customWidth="1"/>
    <col min="6401" max="6401" width="8.5" customWidth="1"/>
    <col min="6402" max="6421" width="4.08203125" customWidth="1"/>
    <col min="6422" max="6434" width="0" hidden="1" customWidth="1"/>
    <col min="6435" max="6436" width="7.58203125" customWidth="1"/>
    <col min="6437" max="6440" width="6.75" customWidth="1"/>
    <col min="6441" max="6619" width="8" customWidth="1"/>
    <col min="6654" max="6654" width="4.08203125" customWidth="1"/>
    <col min="6655" max="6655" width="35.58203125" customWidth="1"/>
    <col min="6657" max="6657" width="8.5" customWidth="1"/>
    <col min="6658" max="6677" width="4.08203125" customWidth="1"/>
    <col min="6678" max="6690" width="0" hidden="1" customWidth="1"/>
    <col min="6691" max="6692" width="7.58203125" customWidth="1"/>
    <col min="6693" max="6696" width="6.75" customWidth="1"/>
    <col min="6697" max="6875" width="8" customWidth="1"/>
    <col min="6910" max="6910" width="4.08203125" customWidth="1"/>
    <col min="6911" max="6911" width="35.58203125" customWidth="1"/>
    <col min="6913" max="6913" width="8.5" customWidth="1"/>
    <col min="6914" max="6933" width="4.08203125" customWidth="1"/>
    <col min="6934" max="6946" width="0" hidden="1" customWidth="1"/>
    <col min="6947" max="6948" width="7.58203125" customWidth="1"/>
    <col min="6949" max="6952" width="6.75" customWidth="1"/>
    <col min="6953" max="7131" width="8" customWidth="1"/>
    <col min="7166" max="7166" width="4.08203125" customWidth="1"/>
    <col min="7167" max="7167" width="35.58203125" customWidth="1"/>
    <col min="7169" max="7169" width="8.5" customWidth="1"/>
    <col min="7170" max="7189" width="4.08203125" customWidth="1"/>
    <col min="7190" max="7202" width="0" hidden="1" customWidth="1"/>
    <col min="7203" max="7204" width="7.58203125" customWidth="1"/>
    <col min="7205" max="7208" width="6.75" customWidth="1"/>
    <col min="7209" max="7387" width="8" customWidth="1"/>
    <col min="7422" max="7422" width="4.08203125" customWidth="1"/>
    <col min="7423" max="7423" width="35.58203125" customWidth="1"/>
    <col min="7425" max="7425" width="8.5" customWidth="1"/>
    <col min="7426" max="7445" width="4.08203125" customWidth="1"/>
    <col min="7446" max="7458" width="0" hidden="1" customWidth="1"/>
    <col min="7459" max="7460" width="7.58203125" customWidth="1"/>
    <col min="7461" max="7464" width="6.75" customWidth="1"/>
    <col min="7465" max="7643" width="8" customWidth="1"/>
    <col min="7678" max="7678" width="4.08203125" customWidth="1"/>
    <col min="7679" max="7679" width="35.58203125" customWidth="1"/>
    <col min="7681" max="7681" width="8.5" customWidth="1"/>
    <col min="7682" max="7701" width="4.08203125" customWidth="1"/>
    <col min="7702" max="7714" width="0" hidden="1" customWidth="1"/>
    <col min="7715" max="7716" width="7.58203125" customWidth="1"/>
    <col min="7717" max="7720" width="6.75" customWidth="1"/>
    <col min="7721" max="7899" width="8" customWidth="1"/>
    <col min="7934" max="7934" width="4.08203125" customWidth="1"/>
    <col min="7935" max="7935" width="35.58203125" customWidth="1"/>
    <col min="7937" max="7937" width="8.5" customWidth="1"/>
    <col min="7938" max="7957" width="4.08203125" customWidth="1"/>
    <col min="7958" max="7970" width="0" hidden="1" customWidth="1"/>
    <col min="7971" max="7972" width="7.58203125" customWidth="1"/>
    <col min="7973" max="7976" width="6.75" customWidth="1"/>
    <col min="7977" max="8155" width="8" customWidth="1"/>
    <col min="8190" max="8190" width="4.08203125" customWidth="1"/>
    <col min="8191" max="8191" width="35.58203125" customWidth="1"/>
    <col min="8193" max="8193" width="8.5" customWidth="1"/>
    <col min="8194" max="8213" width="4.08203125" customWidth="1"/>
    <col min="8214" max="8226" width="0" hidden="1" customWidth="1"/>
    <col min="8227" max="8228" width="7.58203125" customWidth="1"/>
    <col min="8229" max="8232" width="6.75" customWidth="1"/>
    <col min="8233" max="8411" width="8" customWidth="1"/>
    <col min="8446" max="8446" width="4.08203125" customWidth="1"/>
    <col min="8447" max="8447" width="35.58203125" customWidth="1"/>
    <col min="8449" max="8449" width="8.5" customWidth="1"/>
    <col min="8450" max="8469" width="4.08203125" customWidth="1"/>
    <col min="8470" max="8482" width="0" hidden="1" customWidth="1"/>
    <col min="8483" max="8484" width="7.58203125" customWidth="1"/>
    <col min="8485" max="8488" width="6.75" customWidth="1"/>
    <col min="8489" max="8667" width="8" customWidth="1"/>
    <col min="8702" max="8702" width="4.08203125" customWidth="1"/>
    <col min="8703" max="8703" width="35.58203125" customWidth="1"/>
    <col min="8705" max="8705" width="8.5" customWidth="1"/>
    <col min="8706" max="8725" width="4.08203125" customWidth="1"/>
    <col min="8726" max="8738" width="0" hidden="1" customWidth="1"/>
    <col min="8739" max="8740" width="7.58203125" customWidth="1"/>
    <col min="8741" max="8744" width="6.75" customWidth="1"/>
    <col min="8745" max="8923" width="8" customWidth="1"/>
    <col min="8958" max="8958" width="4.08203125" customWidth="1"/>
    <col min="8959" max="8959" width="35.58203125" customWidth="1"/>
    <col min="8961" max="8961" width="8.5" customWidth="1"/>
    <col min="8962" max="8981" width="4.08203125" customWidth="1"/>
    <col min="8982" max="8994" width="0" hidden="1" customWidth="1"/>
    <col min="8995" max="8996" width="7.58203125" customWidth="1"/>
    <col min="8997" max="9000" width="6.75" customWidth="1"/>
    <col min="9001" max="9179" width="8" customWidth="1"/>
    <col min="9214" max="9214" width="4.08203125" customWidth="1"/>
    <col min="9215" max="9215" width="35.58203125" customWidth="1"/>
    <col min="9217" max="9217" width="8.5" customWidth="1"/>
    <col min="9218" max="9237" width="4.08203125" customWidth="1"/>
    <col min="9238" max="9250" width="0" hidden="1" customWidth="1"/>
    <col min="9251" max="9252" width="7.58203125" customWidth="1"/>
    <col min="9253" max="9256" width="6.75" customWidth="1"/>
    <col min="9257" max="9435" width="8" customWidth="1"/>
    <col min="9470" max="9470" width="4.08203125" customWidth="1"/>
    <col min="9471" max="9471" width="35.58203125" customWidth="1"/>
    <col min="9473" max="9473" width="8.5" customWidth="1"/>
    <col min="9474" max="9493" width="4.08203125" customWidth="1"/>
    <col min="9494" max="9506" width="0" hidden="1" customWidth="1"/>
    <col min="9507" max="9508" width="7.58203125" customWidth="1"/>
    <col min="9509" max="9512" width="6.75" customWidth="1"/>
    <col min="9513" max="9691" width="8" customWidth="1"/>
    <col min="9726" max="9726" width="4.08203125" customWidth="1"/>
    <col min="9727" max="9727" width="35.58203125" customWidth="1"/>
    <col min="9729" max="9729" width="8.5" customWidth="1"/>
    <col min="9730" max="9749" width="4.08203125" customWidth="1"/>
    <col min="9750" max="9762" width="0" hidden="1" customWidth="1"/>
    <col min="9763" max="9764" width="7.58203125" customWidth="1"/>
    <col min="9765" max="9768" width="6.75" customWidth="1"/>
    <col min="9769" max="9947" width="8" customWidth="1"/>
    <col min="9982" max="9982" width="4.08203125" customWidth="1"/>
    <col min="9983" max="9983" width="35.58203125" customWidth="1"/>
    <col min="9985" max="9985" width="8.5" customWidth="1"/>
    <col min="9986" max="10005" width="4.08203125" customWidth="1"/>
    <col min="10006" max="10018" width="0" hidden="1" customWidth="1"/>
    <col min="10019" max="10020" width="7.58203125" customWidth="1"/>
    <col min="10021" max="10024" width="6.75" customWidth="1"/>
    <col min="10025" max="10203" width="8" customWidth="1"/>
    <col min="10238" max="10238" width="4.08203125" customWidth="1"/>
    <col min="10239" max="10239" width="35.58203125" customWidth="1"/>
    <col min="10241" max="10241" width="8.5" customWidth="1"/>
    <col min="10242" max="10261" width="4.08203125" customWidth="1"/>
    <col min="10262" max="10274" width="0" hidden="1" customWidth="1"/>
    <col min="10275" max="10276" width="7.58203125" customWidth="1"/>
    <col min="10277" max="10280" width="6.75" customWidth="1"/>
    <col min="10281" max="10459" width="8" customWidth="1"/>
    <col min="10494" max="10494" width="4.08203125" customWidth="1"/>
    <col min="10495" max="10495" width="35.58203125" customWidth="1"/>
    <col min="10497" max="10497" width="8.5" customWidth="1"/>
    <col min="10498" max="10517" width="4.08203125" customWidth="1"/>
    <col min="10518" max="10530" width="0" hidden="1" customWidth="1"/>
    <col min="10531" max="10532" width="7.58203125" customWidth="1"/>
    <col min="10533" max="10536" width="6.75" customWidth="1"/>
    <col min="10537" max="10715" width="8" customWidth="1"/>
    <col min="10750" max="10750" width="4.08203125" customWidth="1"/>
    <col min="10751" max="10751" width="35.58203125" customWidth="1"/>
    <col min="10753" max="10753" width="8.5" customWidth="1"/>
    <col min="10754" max="10773" width="4.08203125" customWidth="1"/>
    <col min="10774" max="10786" width="0" hidden="1" customWidth="1"/>
    <col min="10787" max="10788" width="7.58203125" customWidth="1"/>
    <col min="10789" max="10792" width="6.75" customWidth="1"/>
    <col min="10793" max="10971" width="8" customWidth="1"/>
    <col min="11006" max="11006" width="4.08203125" customWidth="1"/>
    <col min="11007" max="11007" width="35.58203125" customWidth="1"/>
    <col min="11009" max="11009" width="8.5" customWidth="1"/>
    <col min="11010" max="11029" width="4.08203125" customWidth="1"/>
    <col min="11030" max="11042" width="0" hidden="1" customWidth="1"/>
    <col min="11043" max="11044" width="7.58203125" customWidth="1"/>
    <col min="11045" max="11048" width="6.75" customWidth="1"/>
    <col min="11049" max="11227" width="8" customWidth="1"/>
    <col min="11262" max="11262" width="4.08203125" customWidth="1"/>
    <col min="11263" max="11263" width="35.58203125" customWidth="1"/>
    <col min="11265" max="11265" width="8.5" customWidth="1"/>
    <col min="11266" max="11285" width="4.08203125" customWidth="1"/>
    <col min="11286" max="11298" width="0" hidden="1" customWidth="1"/>
    <col min="11299" max="11300" width="7.58203125" customWidth="1"/>
    <col min="11301" max="11304" width="6.75" customWidth="1"/>
    <col min="11305" max="11483" width="8" customWidth="1"/>
    <col min="11518" max="11518" width="4.08203125" customWidth="1"/>
    <col min="11519" max="11519" width="35.58203125" customWidth="1"/>
    <col min="11521" max="11521" width="8.5" customWidth="1"/>
    <col min="11522" max="11541" width="4.08203125" customWidth="1"/>
    <col min="11542" max="11554" width="0" hidden="1" customWidth="1"/>
    <col min="11555" max="11556" width="7.58203125" customWidth="1"/>
    <col min="11557" max="11560" width="6.75" customWidth="1"/>
    <col min="11561" max="11739" width="8" customWidth="1"/>
    <col min="11774" max="11774" width="4.08203125" customWidth="1"/>
    <col min="11775" max="11775" width="35.58203125" customWidth="1"/>
    <col min="11777" max="11777" width="8.5" customWidth="1"/>
    <col min="11778" max="11797" width="4.08203125" customWidth="1"/>
    <col min="11798" max="11810" width="0" hidden="1" customWidth="1"/>
    <col min="11811" max="11812" width="7.58203125" customWidth="1"/>
    <col min="11813" max="11816" width="6.75" customWidth="1"/>
    <col min="11817" max="11995" width="8" customWidth="1"/>
    <col min="12030" max="12030" width="4.08203125" customWidth="1"/>
    <col min="12031" max="12031" width="35.58203125" customWidth="1"/>
    <col min="12033" max="12033" width="8.5" customWidth="1"/>
    <col min="12034" max="12053" width="4.08203125" customWidth="1"/>
    <col min="12054" max="12066" width="0" hidden="1" customWidth="1"/>
    <col min="12067" max="12068" width="7.58203125" customWidth="1"/>
    <col min="12069" max="12072" width="6.75" customWidth="1"/>
    <col min="12073" max="12251" width="8" customWidth="1"/>
    <col min="12286" max="12286" width="4.08203125" customWidth="1"/>
    <col min="12287" max="12287" width="35.58203125" customWidth="1"/>
    <col min="12289" max="12289" width="8.5" customWidth="1"/>
    <col min="12290" max="12309" width="4.08203125" customWidth="1"/>
    <col min="12310" max="12322" width="0" hidden="1" customWidth="1"/>
    <col min="12323" max="12324" width="7.58203125" customWidth="1"/>
    <col min="12325" max="12328" width="6.75" customWidth="1"/>
    <col min="12329" max="12507" width="8" customWidth="1"/>
    <col min="12542" max="12542" width="4.08203125" customWidth="1"/>
    <col min="12543" max="12543" width="35.58203125" customWidth="1"/>
    <col min="12545" max="12545" width="8.5" customWidth="1"/>
    <col min="12546" max="12565" width="4.08203125" customWidth="1"/>
    <col min="12566" max="12578" width="0" hidden="1" customWidth="1"/>
    <col min="12579" max="12580" width="7.58203125" customWidth="1"/>
    <col min="12581" max="12584" width="6.75" customWidth="1"/>
    <col min="12585" max="12763" width="8" customWidth="1"/>
    <col min="12798" max="12798" width="4.08203125" customWidth="1"/>
    <col min="12799" max="12799" width="35.58203125" customWidth="1"/>
    <col min="12801" max="12801" width="8.5" customWidth="1"/>
    <col min="12802" max="12821" width="4.08203125" customWidth="1"/>
    <col min="12822" max="12834" width="0" hidden="1" customWidth="1"/>
    <col min="12835" max="12836" width="7.58203125" customWidth="1"/>
    <col min="12837" max="12840" width="6.75" customWidth="1"/>
    <col min="12841" max="13019" width="8" customWidth="1"/>
    <col min="13054" max="13054" width="4.08203125" customWidth="1"/>
    <col min="13055" max="13055" width="35.58203125" customWidth="1"/>
    <col min="13057" max="13057" width="8.5" customWidth="1"/>
    <col min="13058" max="13077" width="4.08203125" customWidth="1"/>
    <col min="13078" max="13090" width="0" hidden="1" customWidth="1"/>
    <col min="13091" max="13092" width="7.58203125" customWidth="1"/>
    <col min="13093" max="13096" width="6.75" customWidth="1"/>
    <col min="13097" max="13275" width="8" customWidth="1"/>
    <col min="13310" max="13310" width="4.08203125" customWidth="1"/>
    <col min="13311" max="13311" width="35.58203125" customWidth="1"/>
    <col min="13313" max="13313" width="8.5" customWidth="1"/>
    <col min="13314" max="13333" width="4.08203125" customWidth="1"/>
    <col min="13334" max="13346" width="0" hidden="1" customWidth="1"/>
    <col min="13347" max="13348" width="7.58203125" customWidth="1"/>
    <col min="13349" max="13352" width="6.75" customWidth="1"/>
    <col min="13353" max="13531" width="8" customWidth="1"/>
    <col min="13566" max="13566" width="4.08203125" customWidth="1"/>
    <col min="13567" max="13567" width="35.58203125" customWidth="1"/>
    <col min="13569" max="13569" width="8.5" customWidth="1"/>
    <col min="13570" max="13589" width="4.08203125" customWidth="1"/>
    <col min="13590" max="13602" width="0" hidden="1" customWidth="1"/>
    <col min="13603" max="13604" width="7.58203125" customWidth="1"/>
    <col min="13605" max="13608" width="6.75" customWidth="1"/>
    <col min="13609" max="13787" width="8" customWidth="1"/>
    <col min="13822" max="13822" width="4.08203125" customWidth="1"/>
    <col min="13823" max="13823" width="35.58203125" customWidth="1"/>
    <col min="13825" max="13825" width="8.5" customWidth="1"/>
    <col min="13826" max="13845" width="4.08203125" customWidth="1"/>
    <col min="13846" max="13858" width="0" hidden="1" customWidth="1"/>
    <col min="13859" max="13860" width="7.58203125" customWidth="1"/>
    <col min="13861" max="13864" width="6.75" customWidth="1"/>
    <col min="13865" max="14043" width="8" customWidth="1"/>
    <col min="14078" max="14078" width="4.08203125" customWidth="1"/>
    <col min="14079" max="14079" width="35.58203125" customWidth="1"/>
    <col min="14081" max="14081" width="8.5" customWidth="1"/>
    <col min="14082" max="14101" width="4.08203125" customWidth="1"/>
    <col min="14102" max="14114" width="0" hidden="1" customWidth="1"/>
    <col min="14115" max="14116" width="7.58203125" customWidth="1"/>
    <col min="14117" max="14120" width="6.75" customWidth="1"/>
    <col min="14121" max="14299" width="8" customWidth="1"/>
    <col min="14334" max="14334" width="4.08203125" customWidth="1"/>
    <col min="14335" max="14335" width="35.58203125" customWidth="1"/>
    <col min="14337" max="14337" width="8.5" customWidth="1"/>
    <col min="14338" max="14357" width="4.08203125" customWidth="1"/>
    <col min="14358" max="14370" width="0" hidden="1" customWidth="1"/>
    <col min="14371" max="14372" width="7.58203125" customWidth="1"/>
    <col min="14373" max="14376" width="6.75" customWidth="1"/>
    <col min="14377" max="14555" width="8" customWidth="1"/>
    <col min="14590" max="14590" width="4.08203125" customWidth="1"/>
    <col min="14591" max="14591" width="35.58203125" customWidth="1"/>
    <col min="14593" max="14593" width="8.5" customWidth="1"/>
    <col min="14594" max="14613" width="4.08203125" customWidth="1"/>
    <col min="14614" max="14626" width="0" hidden="1" customWidth="1"/>
    <col min="14627" max="14628" width="7.58203125" customWidth="1"/>
    <col min="14629" max="14632" width="6.75" customWidth="1"/>
    <col min="14633" max="14811" width="8" customWidth="1"/>
    <col min="14846" max="14846" width="4.08203125" customWidth="1"/>
    <col min="14847" max="14847" width="35.58203125" customWidth="1"/>
    <col min="14849" max="14849" width="8.5" customWidth="1"/>
    <col min="14850" max="14869" width="4.08203125" customWidth="1"/>
    <col min="14870" max="14882" width="0" hidden="1" customWidth="1"/>
    <col min="14883" max="14884" width="7.58203125" customWidth="1"/>
    <col min="14885" max="14888" width="6.75" customWidth="1"/>
    <col min="14889" max="15067" width="8" customWidth="1"/>
    <col min="15102" max="15102" width="4.08203125" customWidth="1"/>
    <col min="15103" max="15103" width="35.58203125" customWidth="1"/>
    <col min="15105" max="15105" width="8.5" customWidth="1"/>
    <col min="15106" max="15125" width="4.08203125" customWidth="1"/>
    <col min="15126" max="15138" width="0" hidden="1" customWidth="1"/>
    <col min="15139" max="15140" width="7.58203125" customWidth="1"/>
    <col min="15141" max="15144" width="6.75" customWidth="1"/>
    <col min="15145" max="15323" width="8" customWidth="1"/>
    <col min="15358" max="15358" width="4.08203125" customWidth="1"/>
    <col min="15359" max="15359" width="35.58203125" customWidth="1"/>
    <col min="15361" max="15361" width="8.5" customWidth="1"/>
    <col min="15362" max="15381" width="4.08203125" customWidth="1"/>
    <col min="15382" max="15394" width="0" hidden="1" customWidth="1"/>
    <col min="15395" max="15396" width="7.58203125" customWidth="1"/>
    <col min="15397" max="15400" width="6.75" customWidth="1"/>
    <col min="15401" max="15579" width="8" customWidth="1"/>
    <col min="15614" max="15614" width="4.08203125" customWidth="1"/>
    <col min="15615" max="15615" width="35.58203125" customWidth="1"/>
    <col min="15617" max="15617" width="8.5" customWidth="1"/>
    <col min="15618" max="15637" width="4.08203125" customWidth="1"/>
    <col min="15638" max="15650" width="0" hidden="1" customWidth="1"/>
    <col min="15651" max="15652" width="7.58203125" customWidth="1"/>
    <col min="15653" max="15656" width="6.75" customWidth="1"/>
    <col min="15657" max="15835" width="8" customWidth="1"/>
    <col min="15870" max="15870" width="4.08203125" customWidth="1"/>
    <col min="15871" max="15871" width="35.58203125" customWidth="1"/>
    <col min="15873" max="15873" width="8.5" customWidth="1"/>
    <col min="15874" max="15893" width="4.08203125" customWidth="1"/>
    <col min="15894" max="15906" width="0" hidden="1" customWidth="1"/>
    <col min="15907" max="15908" width="7.58203125" customWidth="1"/>
    <col min="15909" max="15912" width="6.75" customWidth="1"/>
    <col min="15913" max="16091" width="8" customWidth="1"/>
    <col min="16126" max="16126" width="4.08203125" customWidth="1"/>
    <col min="16127" max="16127" width="35.58203125" customWidth="1"/>
    <col min="16129" max="16129" width="8.5" customWidth="1"/>
    <col min="16130" max="16149" width="4.08203125" customWidth="1"/>
    <col min="16150" max="16162" width="0" hidden="1" customWidth="1"/>
    <col min="16163" max="16164" width="7.58203125" customWidth="1"/>
    <col min="16165" max="16168" width="6.75" customWidth="1"/>
    <col min="16169" max="16347" width="8" customWidth="1"/>
  </cols>
  <sheetData>
    <row r="1" spans="1:187" ht="45" customHeight="1" thickBot="1">
      <c r="A1" s="133"/>
      <c r="B1" s="271" t="s">
        <v>278</v>
      </c>
      <c r="C1" s="134"/>
      <c r="U1" s="133"/>
      <c r="V1" s="186"/>
      <c r="X1" s="133"/>
      <c r="Y1" s="186"/>
      <c r="Z1" s="18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457" t="s">
        <v>176</v>
      </c>
      <c r="AO1" s="259">
        <f>SUM(AO3:AO11)</f>
        <v>1139.3076923076924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</row>
    <row r="2" spans="1:187" ht="28" customHeight="1" thickBot="1">
      <c r="A2" s="136"/>
      <c r="B2" s="335" t="s">
        <v>158</v>
      </c>
      <c r="C2" s="379" t="s">
        <v>159</v>
      </c>
      <c r="D2" s="380" t="s">
        <v>65</v>
      </c>
      <c r="E2" s="137">
        <v>1</v>
      </c>
      <c r="F2" s="137">
        <v>2</v>
      </c>
      <c r="G2" s="137">
        <v>3</v>
      </c>
      <c r="H2" s="137">
        <v>4</v>
      </c>
      <c r="I2" s="137">
        <v>5</v>
      </c>
      <c r="J2" s="137">
        <v>6</v>
      </c>
      <c r="K2" s="137">
        <v>7</v>
      </c>
      <c r="L2" s="137">
        <v>8</v>
      </c>
      <c r="M2" s="137">
        <v>9</v>
      </c>
      <c r="N2" s="137">
        <v>10</v>
      </c>
      <c r="O2" s="137">
        <v>11</v>
      </c>
      <c r="P2" s="137">
        <v>12</v>
      </c>
      <c r="Q2" s="137">
        <v>13</v>
      </c>
      <c r="R2" s="137">
        <v>14</v>
      </c>
      <c r="S2" s="137">
        <v>15</v>
      </c>
      <c r="T2" s="137">
        <v>16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  <c r="AH2" s="220" t="s">
        <v>160</v>
      </c>
      <c r="AI2" s="221" t="s">
        <v>161</v>
      </c>
      <c r="AJ2" s="222" t="s">
        <v>162</v>
      </c>
      <c r="AK2" s="221" t="s">
        <v>163</v>
      </c>
      <c r="AL2" s="247" t="s">
        <v>177</v>
      </c>
      <c r="AM2" s="223" t="s">
        <v>178</v>
      </c>
      <c r="AN2" s="458"/>
      <c r="AO2" s="249" t="s">
        <v>177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</row>
    <row r="3" spans="1:187" s="14" customFormat="1" ht="23">
      <c r="A3" s="139">
        <v>1</v>
      </c>
      <c r="B3" s="397" t="s">
        <v>262</v>
      </c>
      <c r="C3" s="376" t="s">
        <v>1</v>
      </c>
      <c r="D3" s="356" t="s">
        <v>247</v>
      </c>
      <c r="E3" s="140"/>
      <c r="F3" s="141">
        <v>0</v>
      </c>
      <c r="G3" s="141">
        <v>1</v>
      </c>
      <c r="H3" s="142">
        <v>1</v>
      </c>
      <c r="I3" s="208">
        <v>3</v>
      </c>
      <c r="J3" s="141">
        <v>5</v>
      </c>
      <c r="K3" s="141">
        <v>5</v>
      </c>
      <c r="L3" s="141">
        <v>5</v>
      </c>
      <c r="M3" s="168">
        <v>5</v>
      </c>
      <c r="N3" s="208">
        <v>5</v>
      </c>
      <c r="O3" s="208">
        <v>2</v>
      </c>
      <c r="P3" s="329"/>
      <c r="Q3" s="266">
        <v>4</v>
      </c>
      <c r="R3" s="208">
        <v>4</v>
      </c>
      <c r="S3" s="208">
        <v>5</v>
      </c>
      <c r="T3" s="208"/>
      <c r="U3" s="266"/>
      <c r="V3" s="208"/>
      <c r="W3" s="208"/>
      <c r="X3" s="208"/>
      <c r="Y3" s="208"/>
      <c r="Z3" s="208"/>
      <c r="AA3" s="143"/>
      <c r="AB3" s="143"/>
      <c r="AC3" s="224"/>
      <c r="AD3" s="143"/>
      <c r="AE3" s="143"/>
      <c r="AF3" s="143"/>
      <c r="AG3" s="225"/>
      <c r="AH3" s="226">
        <v>6</v>
      </c>
      <c r="AI3" s="227">
        <v>7</v>
      </c>
      <c r="AJ3" s="228">
        <f t="shared" ref="AJ3:AJ34" si="0">SUM(E3:AG3)</f>
        <v>45</v>
      </c>
      <c r="AK3" s="229">
        <f>SUM(E3:E34)</f>
        <v>50</v>
      </c>
      <c r="AL3" s="248">
        <f>SUM((AH3+AI3)+((AH3*100)/(AH3+AI3)+((((AJ3-AK3)+((AH3+AI3)*5))*50)/((AH3+AI3)*5))))</f>
        <v>105.30769230769231</v>
      </c>
      <c r="AM3" s="145">
        <f t="shared" ref="AM3:AM18" si="1">SUM(AJ3-AK3)</f>
        <v>-5</v>
      </c>
      <c r="AN3" s="230" t="s">
        <v>172</v>
      </c>
      <c r="AO3" s="250">
        <f>AL3</f>
        <v>105.30769230769231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</row>
    <row r="4" spans="1:187" s="133" customFormat="1" ht="23">
      <c r="A4" s="146">
        <v>2</v>
      </c>
      <c r="B4" s="373" t="s">
        <v>263</v>
      </c>
      <c r="C4" s="376" t="s">
        <v>169</v>
      </c>
      <c r="D4" s="336" t="s">
        <v>248</v>
      </c>
      <c r="E4" s="147">
        <v>5</v>
      </c>
      <c r="F4" s="148"/>
      <c r="G4" s="149">
        <v>5</v>
      </c>
      <c r="H4" s="150">
        <v>5</v>
      </c>
      <c r="I4" s="149">
        <v>5</v>
      </c>
      <c r="J4" s="149">
        <v>5</v>
      </c>
      <c r="K4" s="149">
        <v>5</v>
      </c>
      <c r="L4" s="149">
        <v>5</v>
      </c>
      <c r="M4" s="168">
        <v>5</v>
      </c>
      <c r="N4" s="169">
        <v>5</v>
      </c>
      <c r="O4" s="168">
        <v>5</v>
      </c>
      <c r="P4" s="277"/>
      <c r="Q4" s="170">
        <v>5</v>
      </c>
      <c r="R4" s="168">
        <v>5</v>
      </c>
      <c r="S4" s="169">
        <v>5</v>
      </c>
      <c r="T4" s="168"/>
      <c r="U4" s="170"/>
      <c r="V4" s="168"/>
      <c r="W4" s="169"/>
      <c r="X4" s="168"/>
      <c r="Y4" s="169"/>
      <c r="Z4" s="168"/>
      <c r="AA4" s="153"/>
      <c r="AB4" s="153"/>
      <c r="AC4" s="164"/>
      <c r="AD4" s="153"/>
      <c r="AE4" s="153"/>
      <c r="AF4" s="153"/>
      <c r="AG4" s="231"/>
      <c r="AH4" s="232">
        <v>13</v>
      </c>
      <c r="AI4" s="233">
        <v>0</v>
      </c>
      <c r="AJ4" s="234">
        <f t="shared" si="0"/>
        <v>65</v>
      </c>
      <c r="AK4" s="235">
        <f>SUM(F3:F34)</f>
        <v>11</v>
      </c>
      <c r="AL4" s="248">
        <f t="shared" ref="AL4:AL18" si="2">SUM((AH4+AI4)+((AH4*100)/(AH4+AI4)+((((AJ4-AK4)+((AH4+AI4)*5))*50)/((AH4+AI4)*5))))</f>
        <v>204.53846153846155</v>
      </c>
      <c r="AM4" s="157">
        <f t="shared" si="1"/>
        <v>54</v>
      </c>
      <c r="AN4" s="390" t="s">
        <v>167</v>
      </c>
      <c r="AO4" s="250">
        <f t="shared" ref="AO4:AO18" si="3">AL4</f>
        <v>204.53846153846155</v>
      </c>
    </row>
    <row r="5" spans="1:187" s="133" customFormat="1" ht="23">
      <c r="A5" s="146">
        <v>3</v>
      </c>
      <c r="B5" s="398" t="s">
        <v>74</v>
      </c>
      <c r="C5" s="377" t="s">
        <v>1</v>
      </c>
      <c r="D5" s="367" t="s">
        <v>73</v>
      </c>
      <c r="E5" s="147">
        <v>5</v>
      </c>
      <c r="F5" s="149">
        <v>1</v>
      </c>
      <c r="G5" s="148"/>
      <c r="H5" s="150">
        <v>5</v>
      </c>
      <c r="I5" s="149">
        <v>5</v>
      </c>
      <c r="J5" s="149">
        <v>5</v>
      </c>
      <c r="K5" s="159">
        <v>5</v>
      </c>
      <c r="L5" s="149">
        <v>5</v>
      </c>
      <c r="M5" s="168">
        <v>5</v>
      </c>
      <c r="N5" s="168">
        <v>5</v>
      </c>
      <c r="O5" s="168">
        <v>5</v>
      </c>
      <c r="P5" s="277"/>
      <c r="Q5" s="170">
        <v>5</v>
      </c>
      <c r="R5" s="168">
        <v>5</v>
      </c>
      <c r="S5" s="168">
        <v>5</v>
      </c>
      <c r="T5" s="168"/>
      <c r="U5" s="170"/>
      <c r="V5" s="168"/>
      <c r="W5" s="168"/>
      <c r="X5" s="168"/>
      <c r="Y5" s="168"/>
      <c r="Z5" s="168"/>
      <c r="AA5" s="153"/>
      <c r="AB5" s="153"/>
      <c r="AC5" s="164"/>
      <c r="AD5" s="153"/>
      <c r="AE5" s="153"/>
      <c r="AF5" s="153"/>
      <c r="AG5" s="231"/>
      <c r="AH5" s="232">
        <v>12</v>
      </c>
      <c r="AI5" s="233">
        <v>1</v>
      </c>
      <c r="AJ5" s="234">
        <f t="shared" si="0"/>
        <v>61</v>
      </c>
      <c r="AK5" s="235">
        <f>SUM(G3:G34)</f>
        <v>26</v>
      </c>
      <c r="AL5" s="248">
        <f t="shared" si="2"/>
        <v>182.23076923076923</v>
      </c>
      <c r="AM5" s="157">
        <f t="shared" si="1"/>
        <v>35</v>
      </c>
      <c r="AN5" s="391" t="s">
        <v>165</v>
      </c>
      <c r="AO5" s="250">
        <f t="shared" si="3"/>
        <v>182.23076923076923</v>
      </c>
    </row>
    <row r="6" spans="1:187" s="163" customFormat="1" ht="23.5" thickBot="1">
      <c r="A6" s="146">
        <v>4</v>
      </c>
      <c r="B6" s="373" t="s">
        <v>166</v>
      </c>
      <c r="C6" s="377" t="s">
        <v>1</v>
      </c>
      <c r="D6" s="367" t="s">
        <v>73</v>
      </c>
      <c r="E6" s="161">
        <v>5</v>
      </c>
      <c r="F6" s="150">
        <v>2</v>
      </c>
      <c r="G6" s="150">
        <v>4</v>
      </c>
      <c r="H6" s="162"/>
      <c r="I6" s="149">
        <v>5</v>
      </c>
      <c r="J6" s="149">
        <v>4</v>
      </c>
      <c r="K6" s="149">
        <v>5</v>
      </c>
      <c r="L6" s="149">
        <v>5</v>
      </c>
      <c r="M6" s="168">
        <v>5</v>
      </c>
      <c r="N6" s="170">
        <v>5</v>
      </c>
      <c r="O6" s="170">
        <v>3</v>
      </c>
      <c r="P6" s="276"/>
      <c r="Q6" s="170">
        <v>5</v>
      </c>
      <c r="R6" s="168">
        <v>5</v>
      </c>
      <c r="S6" s="169">
        <v>5</v>
      </c>
      <c r="T6" s="170"/>
      <c r="U6" s="170"/>
      <c r="V6" s="168"/>
      <c r="W6" s="169"/>
      <c r="X6" s="168"/>
      <c r="Y6" s="169"/>
      <c r="Z6" s="168"/>
      <c r="AA6" s="153"/>
      <c r="AB6" s="153"/>
      <c r="AC6" s="164"/>
      <c r="AD6" s="153"/>
      <c r="AE6" s="153"/>
      <c r="AF6" s="153"/>
      <c r="AG6" s="231"/>
      <c r="AH6" s="232">
        <v>9</v>
      </c>
      <c r="AI6" s="233">
        <v>4</v>
      </c>
      <c r="AJ6" s="234">
        <f t="shared" si="0"/>
        <v>58</v>
      </c>
      <c r="AK6" s="235">
        <f>SUM(H3:H34)</f>
        <v>27</v>
      </c>
      <c r="AL6" s="248">
        <f t="shared" si="2"/>
        <v>156.07692307692307</v>
      </c>
      <c r="AM6" s="157">
        <f t="shared" si="1"/>
        <v>31</v>
      </c>
      <c r="AN6" s="392" t="s">
        <v>171</v>
      </c>
      <c r="AO6" s="250">
        <f t="shared" si="3"/>
        <v>156.07692307692307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</row>
    <row r="7" spans="1:187" s="133" customFormat="1" ht="23">
      <c r="A7" s="146">
        <v>5</v>
      </c>
      <c r="B7" s="397" t="s">
        <v>117</v>
      </c>
      <c r="C7" s="376" t="s">
        <v>169</v>
      </c>
      <c r="D7" s="368" t="s">
        <v>170</v>
      </c>
      <c r="E7" s="161">
        <v>5</v>
      </c>
      <c r="F7" s="150">
        <v>1</v>
      </c>
      <c r="G7" s="150">
        <v>2</v>
      </c>
      <c r="H7" s="149">
        <v>1</v>
      </c>
      <c r="I7" s="148"/>
      <c r="J7" s="149">
        <v>0</v>
      </c>
      <c r="K7" s="149">
        <v>5</v>
      </c>
      <c r="L7" s="149">
        <v>5</v>
      </c>
      <c r="M7" s="168">
        <v>5</v>
      </c>
      <c r="N7" s="168">
        <v>5</v>
      </c>
      <c r="O7" s="168">
        <v>5</v>
      </c>
      <c r="P7" s="277"/>
      <c r="Q7" s="168">
        <v>2</v>
      </c>
      <c r="R7" s="168">
        <v>5</v>
      </c>
      <c r="S7" s="168">
        <v>5</v>
      </c>
      <c r="T7" s="168"/>
      <c r="U7" s="168"/>
      <c r="V7" s="168"/>
      <c r="W7" s="168"/>
      <c r="X7" s="168"/>
      <c r="Y7" s="168"/>
      <c r="Z7" s="168"/>
      <c r="AA7" s="153"/>
      <c r="AB7" s="153"/>
      <c r="AC7" s="164"/>
      <c r="AD7" s="153"/>
      <c r="AE7" s="153"/>
      <c r="AF7" s="153"/>
      <c r="AG7" s="231"/>
      <c r="AH7" s="232">
        <v>8</v>
      </c>
      <c r="AI7" s="233">
        <v>5</v>
      </c>
      <c r="AJ7" s="234">
        <f t="shared" si="0"/>
        <v>46</v>
      </c>
      <c r="AK7" s="235">
        <f>SUM(I3:I34)</f>
        <v>43</v>
      </c>
      <c r="AL7" s="248">
        <f t="shared" si="2"/>
        <v>126.84615384615384</v>
      </c>
      <c r="AM7" s="157">
        <f t="shared" si="1"/>
        <v>3</v>
      </c>
      <c r="AN7" s="236" t="s">
        <v>168</v>
      </c>
      <c r="AO7" s="250">
        <f t="shared" si="3"/>
        <v>126.84615384615384</v>
      </c>
    </row>
    <row r="8" spans="1:187" s="133" customFormat="1" ht="23">
      <c r="A8" s="146">
        <v>6</v>
      </c>
      <c r="B8" s="372" t="s">
        <v>210</v>
      </c>
      <c r="C8" s="376" t="s">
        <v>169</v>
      </c>
      <c r="D8" s="368" t="s">
        <v>170</v>
      </c>
      <c r="E8" s="161">
        <v>2</v>
      </c>
      <c r="F8" s="150">
        <v>2</v>
      </c>
      <c r="G8" s="150">
        <v>3</v>
      </c>
      <c r="H8" s="149">
        <v>5</v>
      </c>
      <c r="I8" s="149">
        <v>5</v>
      </c>
      <c r="J8" s="148"/>
      <c r="K8" s="149">
        <v>2</v>
      </c>
      <c r="L8" s="149">
        <v>2</v>
      </c>
      <c r="M8" s="168">
        <v>5</v>
      </c>
      <c r="N8" s="168">
        <v>5</v>
      </c>
      <c r="O8" s="168">
        <v>4</v>
      </c>
      <c r="P8" s="277"/>
      <c r="Q8" s="168">
        <v>4</v>
      </c>
      <c r="R8" s="168">
        <v>5</v>
      </c>
      <c r="S8" s="168">
        <v>5</v>
      </c>
      <c r="T8" s="168"/>
      <c r="U8" s="168"/>
      <c r="V8" s="168"/>
      <c r="W8" s="168"/>
      <c r="X8" s="168"/>
      <c r="Y8" s="169"/>
      <c r="Z8" s="168"/>
      <c r="AA8" s="164"/>
      <c r="AB8" s="164"/>
      <c r="AC8" s="164"/>
      <c r="AD8" s="164"/>
      <c r="AE8" s="164"/>
      <c r="AF8" s="164"/>
      <c r="AG8" s="231"/>
      <c r="AH8" s="232">
        <v>6</v>
      </c>
      <c r="AI8" s="233">
        <v>7</v>
      </c>
      <c r="AJ8" s="234">
        <f t="shared" si="0"/>
        <v>49</v>
      </c>
      <c r="AK8" s="235">
        <f>SUM(J3:J34)</f>
        <v>50</v>
      </c>
      <c r="AL8" s="248">
        <f t="shared" si="2"/>
        <v>108.38461538461539</v>
      </c>
      <c r="AM8" s="157">
        <f t="shared" si="1"/>
        <v>-1</v>
      </c>
      <c r="AN8" s="236" t="s">
        <v>175</v>
      </c>
      <c r="AO8" s="250">
        <f t="shared" si="3"/>
        <v>108.38461538461539</v>
      </c>
    </row>
    <row r="9" spans="1:187" s="163" customFormat="1" ht="23.5" thickBot="1">
      <c r="A9" s="146">
        <v>7</v>
      </c>
      <c r="B9" s="373" t="s">
        <v>94</v>
      </c>
      <c r="C9" s="376" t="s">
        <v>1</v>
      </c>
      <c r="D9" s="367" t="s">
        <v>150</v>
      </c>
      <c r="E9" s="147">
        <v>3</v>
      </c>
      <c r="F9" s="149">
        <v>0</v>
      </c>
      <c r="G9" s="159">
        <v>3</v>
      </c>
      <c r="H9" s="149">
        <v>1</v>
      </c>
      <c r="I9" s="165">
        <v>1</v>
      </c>
      <c r="J9" s="169">
        <v>5</v>
      </c>
      <c r="K9" s="148"/>
      <c r="L9" s="149">
        <v>5</v>
      </c>
      <c r="M9" s="168">
        <v>5</v>
      </c>
      <c r="N9" s="168">
        <v>5</v>
      </c>
      <c r="O9" s="168">
        <v>5</v>
      </c>
      <c r="P9" s="277"/>
      <c r="Q9" s="168">
        <v>5</v>
      </c>
      <c r="R9" s="206">
        <v>5</v>
      </c>
      <c r="S9" s="168">
        <v>5</v>
      </c>
      <c r="T9" s="168"/>
      <c r="U9" s="168"/>
      <c r="V9" s="206"/>
      <c r="W9" s="168"/>
      <c r="X9" s="168"/>
      <c r="Y9" s="168"/>
      <c r="Z9" s="168"/>
      <c r="AA9" s="153"/>
      <c r="AB9" s="153"/>
      <c r="AC9" s="153"/>
      <c r="AD9" s="153"/>
      <c r="AE9" s="153"/>
      <c r="AF9" s="153"/>
      <c r="AG9" s="237"/>
      <c r="AH9" s="232">
        <v>8</v>
      </c>
      <c r="AI9" s="233">
        <v>5</v>
      </c>
      <c r="AJ9" s="234">
        <f t="shared" si="0"/>
        <v>48</v>
      </c>
      <c r="AK9" s="235">
        <f>SUM(K3:K34)</f>
        <v>43</v>
      </c>
      <c r="AL9" s="248">
        <f t="shared" si="2"/>
        <v>128.38461538461539</v>
      </c>
      <c r="AM9" s="157">
        <f t="shared" si="1"/>
        <v>5</v>
      </c>
      <c r="AN9" s="236" t="s">
        <v>173</v>
      </c>
      <c r="AO9" s="250">
        <f t="shared" si="3"/>
        <v>128.38461538461539</v>
      </c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</row>
    <row r="10" spans="1:187" s="133" customFormat="1" ht="23">
      <c r="A10" s="146">
        <v>8</v>
      </c>
      <c r="B10" s="373" t="s">
        <v>266</v>
      </c>
      <c r="C10" s="376" t="s">
        <v>1</v>
      </c>
      <c r="D10" s="369" t="s">
        <v>99</v>
      </c>
      <c r="E10" s="147">
        <v>4</v>
      </c>
      <c r="F10" s="149">
        <v>1</v>
      </c>
      <c r="G10" s="149">
        <v>2</v>
      </c>
      <c r="H10" s="149">
        <v>1</v>
      </c>
      <c r="I10" s="149">
        <v>4</v>
      </c>
      <c r="J10" s="149">
        <v>5</v>
      </c>
      <c r="K10" s="149">
        <v>3</v>
      </c>
      <c r="L10" s="148"/>
      <c r="M10" s="168">
        <v>1</v>
      </c>
      <c r="N10" s="168">
        <v>3</v>
      </c>
      <c r="O10" s="168">
        <v>2</v>
      </c>
      <c r="P10" s="277"/>
      <c r="Q10" s="168">
        <v>1</v>
      </c>
      <c r="R10" s="168">
        <v>1</v>
      </c>
      <c r="S10" s="168">
        <v>5</v>
      </c>
      <c r="T10" s="168"/>
      <c r="U10" s="168"/>
      <c r="V10" s="168"/>
      <c r="W10" s="168"/>
      <c r="X10" s="168"/>
      <c r="Y10" s="168"/>
      <c r="Z10" s="168"/>
      <c r="AA10" s="153"/>
      <c r="AB10" s="153"/>
      <c r="AC10" s="153"/>
      <c r="AD10" s="153"/>
      <c r="AE10" s="153"/>
      <c r="AF10" s="153"/>
      <c r="AG10" s="237"/>
      <c r="AH10" s="232">
        <v>2</v>
      </c>
      <c r="AI10" s="233">
        <v>11</v>
      </c>
      <c r="AJ10" s="234">
        <f t="shared" si="0"/>
        <v>33</v>
      </c>
      <c r="AK10" s="235">
        <f>SUM(L3:L34)</f>
        <v>59</v>
      </c>
      <c r="AL10" s="248">
        <f t="shared" si="2"/>
        <v>58.384615384615387</v>
      </c>
      <c r="AM10" s="157">
        <f t="shared" si="1"/>
        <v>-26</v>
      </c>
      <c r="AN10" s="236" t="s">
        <v>196</v>
      </c>
      <c r="AO10" s="250">
        <f t="shared" si="3"/>
        <v>58.384615384615387</v>
      </c>
    </row>
    <row r="11" spans="1:187" s="133" customFormat="1" ht="23">
      <c r="A11" s="146">
        <v>9</v>
      </c>
      <c r="B11" s="373" t="s">
        <v>267</v>
      </c>
      <c r="C11" s="376" t="s">
        <v>1</v>
      </c>
      <c r="D11" s="369" t="s">
        <v>128</v>
      </c>
      <c r="E11" s="205">
        <v>2</v>
      </c>
      <c r="F11" s="168">
        <v>0</v>
      </c>
      <c r="G11" s="168">
        <v>2</v>
      </c>
      <c r="H11" s="206">
        <v>1</v>
      </c>
      <c r="I11" s="168">
        <v>4</v>
      </c>
      <c r="J11" s="168">
        <v>3</v>
      </c>
      <c r="K11" s="168">
        <v>1</v>
      </c>
      <c r="L11" s="168">
        <v>5</v>
      </c>
      <c r="M11" s="148"/>
      <c r="N11" s="168">
        <v>3</v>
      </c>
      <c r="O11" s="168">
        <v>1</v>
      </c>
      <c r="P11" s="277"/>
      <c r="Q11" s="206">
        <v>5</v>
      </c>
      <c r="R11" s="168">
        <v>3</v>
      </c>
      <c r="S11" s="168">
        <v>5</v>
      </c>
      <c r="T11" s="168"/>
      <c r="U11" s="206"/>
      <c r="V11" s="168"/>
      <c r="W11" s="168"/>
      <c r="X11" s="168"/>
      <c r="Y11" s="168"/>
      <c r="Z11" s="168"/>
      <c r="AA11" s="166"/>
      <c r="AB11" s="166"/>
      <c r="AC11" s="166"/>
      <c r="AD11" s="166"/>
      <c r="AE11" s="166"/>
      <c r="AF11" s="166"/>
      <c r="AG11" s="238"/>
      <c r="AH11" s="232">
        <v>3</v>
      </c>
      <c r="AI11" s="233">
        <v>10</v>
      </c>
      <c r="AJ11" s="234">
        <f t="shared" si="0"/>
        <v>35</v>
      </c>
      <c r="AK11" s="235">
        <f>SUM(M3:M34)</f>
        <v>57</v>
      </c>
      <c r="AL11" s="248">
        <f t="shared" si="2"/>
        <v>69.15384615384616</v>
      </c>
      <c r="AM11" s="157">
        <f t="shared" si="1"/>
        <v>-22</v>
      </c>
      <c r="AN11" s="239" t="s">
        <v>214</v>
      </c>
      <c r="AO11" s="250">
        <f t="shared" si="3"/>
        <v>69.15384615384616</v>
      </c>
    </row>
    <row r="12" spans="1:187" s="163" customFormat="1" ht="23.5" thickBot="1">
      <c r="A12" s="146">
        <v>10</v>
      </c>
      <c r="B12" s="373" t="s">
        <v>82</v>
      </c>
      <c r="C12" s="376" t="s">
        <v>169</v>
      </c>
      <c r="D12" s="369" t="s">
        <v>69</v>
      </c>
      <c r="E12" s="147">
        <v>4</v>
      </c>
      <c r="F12" s="149">
        <v>0</v>
      </c>
      <c r="G12" s="149">
        <v>0</v>
      </c>
      <c r="H12" s="149">
        <v>1</v>
      </c>
      <c r="I12" s="149">
        <v>0</v>
      </c>
      <c r="J12" s="149">
        <v>1</v>
      </c>
      <c r="K12" s="149">
        <v>1</v>
      </c>
      <c r="L12" s="149">
        <v>5</v>
      </c>
      <c r="M12" s="209">
        <v>5</v>
      </c>
      <c r="N12" s="148"/>
      <c r="O12" s="149">
        <v>5</v>
      </c>
      <c r="P12" s="277"/>
      <c r="Q12" s="149">
        <v>5</v>
      </c>
      <c r="R12" s="168">
        <v>4</v>
      </c>
      <c r="S12" s="169">
        <v>5</v>
      </c>
      <c r="T12" s="149"/>
      <c r="U12" s="149"/>
      <c r="V12" s="168"/>
      <c r="W12" s="169"/>
      <c r="X12" s="168"/>
      <c r="Y12" s="168"/>
      <c r="Z12" s="168"/>
      <c r="AA12" s="159"/>
      <c r="AB12" s="159"/>
      <c r="AC12" s="159"/>
      <c r="AD12" s="159"/>
      <c r="AE12" s="159"/>
      <c r="AF12" s="159"/>
      <c r="AG12" s="167"/>
      <c r="AH12" s="155">
        <v>5</v>
      </c>
      <c r="AI12" s="156">
        <v>8</v>
      </c>
      <c r="AJ12" s="234">
        <f t="shared" si="0"/>
        <v>36</v>
      </c>
      <c r="AK12" s="235">
        <f>SUM(N3:N34)</f>
        <v>54</v>
      </c>
      <c r="AL12" s="248">
        <f t="shared" si="2"/>
        <v>87.615384615384613</v>
      </c>
      <c r="AM12" s="157">
        <f t="shared" si="1"/>
        <v>-18</v>
      </c>
      <c r="AN12" s="158" t="s">
        <v>182</v>
      </c>
      <c r="AO12" s="250">
        <f t="shared" si="3"/>
        <v>87.615384615384613</v>
      </c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</row>
    <row r="13" spans="1:187" s="133" customFormat="1" ht="23.5">
      <c r="A13" s="146">
        <v>11</v>
      </c>
      <c r="B13" s="399" t="s">
        <v>195</v>
      </c>
      <c r="C13" s="376" t="s">
        <v>1</v>
      </c>
      <c r="D13" s="310" t="s">
        <v>137</v>
      </c>
      <c r="E13" s="389">
        <v>4</v>
      </c>
      <c r="F13" s="210">
        <v>1</v>
      </c>
      <c r="G13" s="210">
        <v>4</v>
      </c>
      <c r="H13" s="215">
        <v>5</v>
      </c>
      <c r="I13" s="210">
        <v>3</v>
      </c>
      <c r="J13" s="210">
        <v>5</v>
      </c>
      <c r="K13" s="210">
        <v>3</v>
      </c>
      <c r="L13" s="210">
        <v>5</v>
      </c>
      <c r="M13" s="210">
        <v>5</v>
      </c>
      <c r="N13" s="149">
        <v>3</v>
      </c>
      <c r="O13" s="148"/>
      <c r="P13" s="277"/>
      <c r="Q13" s="149">
        <v>5</v>
      </c>
      <c r="R13" s="168">
        <v>5</v>
      </c>
      <c r="S13" s="168">
        <v>5</v>
      </c>
      <c r="T13" s="168"/>
      <c r="U13" s="149"/>
      <c r="V13" s="168"/>
      <c r="W13" s="168"/>
      <c r="X13" s="160"/>
      <c r="Y13" s="160"/>
      <c r="Z13" s="160"/>
      <c r="AA13" s="159"/>
      <c r="AB13" s="159"/>
      <c r="AC13" s="159"/>
      <c r="AD13" s="159"/>
      <c r="AE13" s="159"/>
      <c r="AF13" s="159"/>
      <c r="AG13" s="167"/>
      <c r="AH13" s="155">
        <v>8</v>
      </c>
      <c r="AI13" s="156">
        <v>5</v>
      </c>
      <c r="AJ13" s="234">
        <f t="shared" si="0"/>
        <v>53</v>
      </c>
      <c r="AK13" s="235">
        <f>SUM(O3:O34)</f>
        <v>44</v>
      </c>
      <c r="AL13" s="248">
        <f t="shared" si="2"/>
        <v>131.46153846153845</v>
      </c>
      <c r="AM13" s="157">
        <f t="shared" si="1"/>
        <v>9</v>
      </c>
      <c r="AN13" s="158" t="s">
        <v>164</v>
      </c>
      <c r="AO13" s="250">
        <f t="shared" si="3"/>
        <v>131.46153846153845</v>
      </c>
    </row>
    <row r="14" spans="1:187" s="133" customFormat="1" ht="23.5">
      <c r="A14" s="146">
        <v>12</v>
      </c>
      <c r="B14" s="381" t="s">
        <v>72</v>
      </c>
      <c r="C14" s="382" t="s">
        <v>0</v>
      </c>
      <c r="D14" s="383" t="s">
        <v>73</v>
      </c>
      <c r="E14" s="384"/>
      <c r="F14" s="277"/>
      <c r="G14" s="277"/>
      <c r="H14" s="276"/>
      <c r="I14" s="277"/>
      <c r="J14" s="277"/>
      <c r="K14" s="277"/>
      <c r="L14" s="277"/>
      <c r="M14" s="277"/>
      <c r="N14" s="385"/>
      <c r="O14" s="386"/>
      <c r="P14" s="148"/>
      <c r="Q14" s="277"/>
      <c r="R14" s="277"/>
      <c r="S14" s="387"/>
      <c r="T14" s="386"/>
      <c r="U14" s="277"/>
      <c r="V14" s="277"/>
      <c r="W14" s="387"/>
      <c r="X14" s="387"/>
      <c r="Y14" s="387"/>
      <c r="Z14" s="387"/>
      <c r="AA14" s="245"/>
      <c r="AB14" s="152"/>
      <c r="AC14" s="152"/>
      <c r="AD14" s="152"/>
      <c r="AE14" s="152"/>
      <c r="AF14" s="152"/>
      <c r="AG14" s="172"/>
      <c r="AH14" s="395"/>
      <c r="AI14" s="396"/>
      <c r="AJ14" s="234">
        <f t="shared" si="0"/>
        <v>0</v>
      </c>
      <c r="AK14" s="235">
        <f>SUM(P3:P34)</f>
        <v>0</v>
      </c>
      <c r="AL14" s="248" t="e">
        <f t="shared" si="2"/>
        <v>#DIV/0!</v>
      </c>
      <c r="AM14" s="157">
        <f t="shared" si="1"/>
        <v>0</v>
      </c>
      <c r="AN14" s="388" t="s">
        <v>67</v>
      </c>
      <c r="AO14" s="250" t="e">
        <f t="shared" si="3"/>
        <v>#DIV/0!</v>
      </c>
    </row>
    <row r="15" spans="1:187" s="133" customFormat="1" ht="24" thickBot="1">
      <c r="A15" s="173">
        <v>13</v>
      </c>
      <c r="B15" s="374" t="s">
        <v>268</v>
      </c>
      <c r="C15" s="378" t="s">
        <v>0</v>
      </c>
      <c r="D15" s="325" t="s">
        <v>69</v>
      </c>
      <c r="E15" s="205">
        <v>5</v>
      </c>
      <c r="F15" s="168">
        <v>1</v>
      </c>
      <c r="G15" s="168">
        <v>0</v>
      </c>
      <c r="H15" s="170">
        <v>1</v>
      </c>
      <c r="I15" s="168">
        <v>5</v>
      </c>
      <c r="J15" s="168">
        <v>5</v>
      </c>
      <c r="K15" s="168">
        <v>3</v>
      </c>
      <c r="L15" s="168">
        <v>5</v>
      </c>
      <c r="M15" s="168">
        <v>2</v>
      </c>
      <c r="N15" s="149">
        <v>3</v>
      </c>
      <c r="O15" s="149">
        <v>2</v>
      </c>
      <c r="P15" s="277"/>
      <c r="Q15" s="148"/>
      <c r="R15" s="168">
        <v>3</v>
      </c>
      <c r="S15" s="168">
        <v>5</v>
      </c>
      <c r="T15" s="149"/>
      <c r="U15" s="168"/>
      <c r="V15" s="168"/>
      <c r="W15" s="168"/>
      <c r="X15" s="151"/>
      <c r="Y15" s="151"/>
      <c r="Z15" s="151"/>
      <c r="AA15" s="245"/>
      <c r="AB15" s="152"/>
      <c r="AC15" s="152"/>
      <c r="AD15" s="152"/>
      <c r="AE15" s="152"/>
      <c r="AF15" s="152"/>
      <c r="AG15" s="214"/>
      <c r="AH15" s="155">
        <v>5</v>
      </c>
      <c r="AI15" s="156">
        <v>8</v>
      </c>
      <c r="AJ15" s="234">
        <f t="shared" si="0"/>
        <v>40</v>
      </c>
      <c r="AK15" s="235">
        <f>SUM(Q3:Q36)</f>
        <v>51</v>
      </c>
      <c r="AL15" s="248">
        <f t="shared" si="2"/>
        <v>93</v>
      </c>
      <c r="AM15" s="157">
        <f t="shared" si="1"/>
        <v>-11</v>
      </c>
      <c r="AN15" s="158" t="s">
        <v>181</v>
      </c>
      <c r="AO15" s="250">
        <f t="shared" si="3"/>
        <v>93</v>
      </c>
    </row>
    <row r="16" spans="1:187" s="163" customFormat="1" ht="24" thickBot="1">
      <c r="A16" s="175">
        <v>14</v>
      </c>
      <c r="B16" s="374" t="s">
        <v>198</v>
      </c>
      <c r="C16" s="378" t="s">
        <v>0</v>
      </c>
      <c r="D16" s="325" t="s">
        <v>69</v>
      </c>
      <c r="E16" s="216">
        <v>5</v>
      </c>
      <c r="F16" s="170">
        <v>1</v>
      </c>
      <c r="G16" s="170">
        <v>0</v>
      </c>
      <c r="H16" s="170">
        <v>0</v>
      </c>
      <c r="I16" s="168">
        <v>1</v>
      </c>
      <c r="J16" s="168">
        <v>4</v>
      </c>
      <c r="K16" s="168">
        <v>2</v>
      </c>
      <c r="L16" s="169">
        <v>5</v>
      </c>
      <c r="M16" s="168">
        <v>5</v>
      </c>
      <c r="N16" s="168">
        <v>5</v>
      </c>
      <c r="O16" s="168">
        <v>3</v>
      </c>
      <c r="P16" s="277"/>
      <c r="Q16" s="168">
        <v>5</v>
      </c>
      <c r="R16" s="148"/>
      <c r="S16" s="168">
        <v>5</v>
      </c>
      <c r="T16" s="168"/>
      <c r="U16" s="168"/>
      <c r="V16" s="168"/>
      <c r="W16" s="168"/>
      <c r="X16" s="176"/>
      <c r="Y16" s="176"/>
      <c r="Z16" s="176"/>
      <c r="AA16" s="246"/>
      <c r="AB16" s="177"/>
      <c r="AC16" s="177"/>
      <c r="AD16" s="177"/>
      <c r="AE16" s="177"/>
      <c r="AF16" s="177"/>
      <c r="AG16" s="177"/>
      <c r="AH16" s="155">
        <v>6</v>
      </c>
      <c r="AI16" s="144">
        <v>7</v>
      </c>
      <c r="AJ16" s="228">
        <f t="shared" si="0"/>
        <v>41</v>
      </c>
      <c r="AK16" s="229">
        <f>SUM(R3:R34)</f>
        <v>54</v>
      </c>
      <c r="AL16" s="248">
        <f t="shared" si="2"/>
        <v>99.15384615384616</v>
      </c>
      <c r="AM16" s="145">
        <f t="shared" si="1"/>
        <v>-13</v>
      </c>
      <c r="AN16" s="178" t="s">
        <v>174</v>
      </c>
      <c r="AO16" s="250">
        <f t="shared" si="3"/>
        <v>99.15384615384616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</row>
    <row r="17" spans="1:187" s="133" customFormat="1" ht="23.5">
      <c r="A17" s="139">
        <v>15</v>
      </c>
      <c r="B17" s="375" t="s">
        <v>180</v>
      </c>
      <c r="C17" s="378" t="s">
        <v>0</v>
      </c>
      <c r="D17" s="349" t="s">
        <v>73</v>
      </c>
      <c r="E17" s="217">
        <v>1</v>
      </c>
      <c r="F17" s="210">
        <v>1</v>
      </c>
      <c r="G17" s="210">
        <v>0</v>
      </c>
      <c r="H17" s="215">
        <v>0</v>
      </c>
      <c r="I17" s="210">
        <v>2</v>
      </c>
      <c r="J17" s="210">
        <v>3</v>
      </c>
      <c r="K17" s="210">
        <v>3</v>
      </c>
      <c r="L17" s="210">
        <v>2</v>
      </c>
      <c r="M17" s="210">
        <v>4</v>
      </c>
      <c r="N17" s="275">
        <v>2</v>
      </c>
      <c r="O17" s="168">
        <v>2</v>
      </c>
      <c r="P17" s="277"/>
      <c r="Q17" s="168">
        <v>0</v>
      </c>
      <c r="R17" s="168">
        <v>4</v>
      </c>
      <c r="S17" s="148"/>
      <c r="T17" s="168"/>
      <c r="U17" s="168"/>
      <c r="V17" s="168"/>
      <c r="W17" s="168"/>
      <c r="X17" s="160"/>
      <c r="Y17" s="160"/>
      <c r="Z17" s="160"/>
      <c r="AA17" s="245"/>
      <c r="AB17" s="152"/>
      <c r="AC17" s="152"/>
      <c r="AD17" s="152"/>
      <c r="AE17" s="152"/>
      <c r="AF17" s="152"/>
      <c r="AG17" s="152"/>
      <c r="AH17" s="155">
        <v>0</v>
      </c>
      <c r="AI17" s="233">
        <v>13</v>
      </c>
      <c r="AJ17" s="234">
        <f t="shared" si="0"/>
        <v>24</v>
      </c>
      <c r="AK17" s="235">
        <f>SUM(S3:S34)</f>
        <v>65</v>
      </c>
      <c r="AL17" s="248">
        <f t="shared" si="2"/>
        <v>31.46153846153846</v>
      </c>
      <c r="AM17" s="157">
        <f t="shared" si="1"/>
        <v>-41</v>
      </c>
      <c r="AN17" s="393">
        <v>14</v>
      </c>
      <c r="AO17" s="250">
        <f t="shared" si="3"/>
        <v>31.46153846153846</v>
      </c>
    </row>
    <row r="18" spans="1:187" s="133" customFormat="1" ht="23.5">
      <c r="A18" s="146">
        <v>16</v>
      </c>
      <c r="B18" s="374"/>
      <c r="C18" s="378"/>
      <c r="D18" s="325"/>
      <c r="E18" s="207"/>
      <c r="F18" s="168"/>
      <c r="G18" s="168"/>
      <c r="H18" s="170"/>
      <c r="I18" s="168"/>
      <c r="J18" s="169"/>
      <c r="K18" s="168"/>
      <c r="L18" s="169"/>
      <c r="M18" s="168"/>
      <c r="N18" s="168"/>
      <c r="O18" s="168"/>
      <c r="P18" s="168"/>
      <c r="Q18" s="168"/>
      <c r="R18" s="168"/>
      <c r="S18" s="160"/>
      <c r="T18" s="160"/>
      <c r="U18" s="160"/>
      <c r="V18" s="160"/>
      <c r="W18" s="160"/>
      <c r="X18" s="160"/>
      <c r="Y18" s="160"/>
      <c r="Z18" s="160"/>
      <c r="AA18" s="245"/>
      <c r="AB18" s="152"/>
      <c r="AC18" s="152"/>
      <c r="AD18" s="152"/>
      <c r="AE18" s="152"/>
      <c r="AF18" s="152"/>
      <c r="AG18" s="152"/>
      <c r="AH18" s="180"/>
      <c r="AI18" s="240"/>
      <c r="AJ18" s="241">
        <f t="shared" si="0"/>
        <v>0</v>
      </c>
      <c r="AK18" s="242">
        <f>SUM(T3:T34)</f>
        <v>0</v>
      </c>
      <c r="AL18" s="248" t="e">
        <f t="shared" si="2"/>
        <v>#DIV/0!</v>
      </c>
      <c r="AM18" s="157">
        <f t="shared" si="1"/>
        <v>0</v>
      </c>
      <c r="AN18" s="394"/>
      <c r="AO18" s="250" t="e">
        <f t="shared" si="3"/>
        <v>#DIV/0!</v>
      </c>
    </row>
    <row r="19" spans="1:187" s="163" customFormat="1" ht="24" thickBot="1">
      <c r="A19" s="146"/>
      <c r="B19" s="219"/>
      <c r="C19" s="260"/>
      <c r="D19" s="325"/>
      <c r="E19" s="205"/>
      <c r="F19" s="168"/>
      <c r="G19" s="168"/>
      <c r="H19" s="170"/>
      <c r="I19" s="168"/>
      <c r="J19" s="168"/>
      <c r="K19" s="168"/>
      <c r="L19" s="168"/>
      <c r="M19" s="168"/>
      <c r="N19" s="169"/>
      <c r="O19" s="169"/>
      <c r="P19" s="169"/>
      <c r="Q19" s="169"/>
      <c r="R19" s="169"/>
      <c r="S19" s="160"/>
      <c r="T19" s="160"/>
      <c r="U19" s="160"/>
      <c r="V19" s="160"/>
      <c r="W19" s="160"/>
      <c r="X19" s="160"/>
      <c r="Y19" s="160"/>
      <c r="Z19" s="160"/>
      <c r="AA19" s="245"/>
      <c r="AB19" s="152"/>
      <c r="AC19" s="152"/>
      <c r="AD19" s="152"/>
      <c r="AE19" s="152"/>
      <c r="AF19" s="152"/>
      <c r="AG19" s="152"/>
      <c r="AH19" s="180"/>
      <c r="AI19" s="240"/>
      <c r="AJ19" s="241">
        <f t="shared" si="0"/>
        <v>0</v>
      </c>
      <c r="AK19" s="242"/>
      <c r="AL19" s="244"/>
      <c r="AM19" s="157"/>
      <c r="AN19" s="182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</row>
    <row r="20" spans="1:187" s="133" customFormat="1" ht="23.5">
      <c r="A20" s="146"/>
      <c r="B20" s="219"/>
      <c r="C20" s="260"/>
      <c r="D20" s="325"/>
      <c r="E20" s="216"/>
      <c r="F20" s="261"/>
      <c r="G20" s="170"/>
      <c r="H20" s="170"/>
      <c r="I20" s="168"/>
      <c r="J20" s="169"/>
      <c r="K20" s="168"/>
      <c r="L20" s="169"/>
      <c r="M20" s="168"/>
      <c r="N20" s="168"/>
      <c r="O20" s="168"/>
      <c r="P20" s="168"/>
      <c r="Q20" s="168"/>
      <c r="R20" s="168"/>
      <c r="S20" s="160"/>
      <c r="T20" s="160"/>
      <c r="U20" s="160"/>
      <c r="V20" s="160"/>
      <c r="W20" s="160"/>
      <c r="X20" s="160"/>
      <c r="Y20" s="160"/>
      <c r="Z20" s="160"/>
      <c r="AA20" s="149"/>
      <c r="AB20" s="151"/>
      <c r="AC20" s="151"/>
      <c r="AD20" s="151"/>
      <c r="AE20" s="151"/>
      <c r="AF20" s="151"/>
      <c r="AG20" s="151"/>
      <c r="AH20" s="180"/>
      <c r="AI20" s="240"/>
      <c r="AJ20" s="241">
        <f t="shared" si="0"/>
        <v>0</v>
      </c>
      <c r="AK20" s="242"/>
      <c r="AL20" s="244"/>
      <c r="AM20" s="157"/>
      <c r="AN20" s="182"/>
    </row>
    <row r="21" spans="1:187" s="133" customFormat="1" ht="23.5">
      <c r="A21" s="146"/>
      <c r="B21" s="218"/>
      <c r="C21" s="260"/>
      <c r="D21" s="325"/>
      <c r="E21" s="205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0"/>
      <c r="T21" s="160"/>
      <c r="U21" s="160"/>
      <c r="V21" s="160"/>
      <c r="W21" s="160"/>
      <c r="X21" s="160"/>
      <c r="Y21" s="160"/>
      <c r="Z21" s="160"/>
      <c r="AA21" s="149"/>
      <c r="AB21" s="151"/>
      <c r="AC21" s="151"/>
      <c r="AD21" s="151"/>
      <c r="AE21" s="151"/>
      <c r="AF21" s="151"/>
      <c r="AG21" s="151"/>
      <c r="AH21" s="180"/>
      <c r="AI21" s="240"/>
      <c r="AJ21" s="241">
        <f t="shared" si="0"/>
        <v>0</v>
      </c>
      <c r="AK21" s="242"/>
      <c r="AL21" s="244"/>
      <c r="AM21" s="157"/>
      <c r="AN21" s="183"/>
    </row>
    <row r="22" spans="1:187" s="186" customFormat="1" ht="24" thickBot="1">
      <c r="A22" s="146"/>
      <c r="B22" s="262"/>
      <c r="C22" s="260"/>
      <c r="D22" s="334"/>
      <c r="E22" s="205"/>
      <c r="F22" s="168"/>
      <c r="G22" s="168"/>
      <c r="H22" s="168"/>
      <c r="I22" s="168"/>
      <c r="J22" s="168"/>
      <c r="K22" s="168"/>
      <c r="L22" s="169"/>
      <c r="M22" s="168"/>
      <c r="N22" s="168"/>
      <c r="O22" s="168"/>
      <c r="P22" s="168"/>
      <c r="Q22" s="168"/>
      <c r="R22" s="168"/>
      <c r="S22" s="170"/>
      <c r="T22" s="160"/>
      <c r="U22" s="160"/>
      <c r="V22" s="160"/>
      <c r="W22" s="160"/>
      <c r="X22" s="160"/>
      <c r="Y22" s="160"/>
      <c r="Z22" s="160"/>
      <c r="AA22" s="149"/>
      <c r="AB22" s="151"/>
      <c r="AC22" s="151"/>
      <c r="AD22" s="151"/>
      <c r="AE22" s="151"/>
      <c r="AF22" s="151"/>
      <c r="AG22" s="151"/>
      <c r="AH22" s="184"/>
      <c r="AI22" s="243"/>
      <c r="AJ22" s="241">
        <f t="shared" si="0"/>
        <v>0</v>
      </c>
      <c r="AK22" s="242"/>
      <c r="AL22" s="244"/>
      <c r="AM22" s="157"/>
      <c r="AN22" s="18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</row>
    <row r="23" spans="1:187" s="186" customFormat="1" ht="24" thickBot="1">
      <c r="A23" s="146"/>
      <c r="B23" s="263"/>
      <c r="C23" s="260"/>
      <c r="D23" s="325"/>
      <c r="E23" s="205"/>
      <c r="F23" s="168"/>
      <c r="G23" s="168"/>
      <c r="H23" s="168"/>
      <c r="I23" s="206"/>
      <c r="J23" s="168"/>
      <c r="K23" s="168"/>
      <c r="L23" s="168"/>
      <c r="M23" s="168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49"/>
      <c r="AB23" s="151"/>
      <c r="AC23" s="151"/>
      <c r="AD23" s="151"/>
      <c r="AE23" s="151"/>
      <c r="AF23" s="151"/>
      <c r="AG23" s="151"/>
      <c r="AH23" s="184"/>
      <c r="AI23" s="243"/>
      <c r="AJ23" s="241">
        <f t="shared" si="0"/>
        <v>0</v>
      </c>
      <c r="AK23" s="242"/>
      <c r="AL23" s="244"/>
      <c r="AM23" s="157"/>
      <c r="AN23" s="18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</row>
    <row r="24" spans="1:187" s="133" customFormat="1" ht="23.25" customHeight="1">
      <c r="A24" s="146"/>
      <c r="B24" s="218"/>
      <c r="C24" s="260"/>
      <c r="D24" s="334"/>
      <c r="E24" s="205"/>
      <c r="F24" s="168"/>
      <c r="G24" s="168"/>
      <c r="H24" s="168"/>
      <c r="I24" s="168"/>
      <c r="J24" s="168"/>
      <c r="K24" s="168"/>
      <c r="L24" s="168"/>
      <c r="M24" s="168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8"/>
      <c r="AB24" s="160"/>
      <c r="AC24" s="160"/>
      <c r="AD24" s="160"/>
      <c r="AE24" s="160"/>
      <c r="AF24" s="160"/>
      <c r="AG24" s="151"/>
      <c r="AH24" s="184"/>
      <c r="AI24" s="243"/>
      <c r="AJ24" s="241">
        <f t="shared" si="0"/>
        <v>0</v>
      </c>
      <c r="AK24" s="242"/>
      <c r="AL24" s="244"/>
      <c r="AM24" s="157"/>
      <c r="AN24" s="183"/>
    </row>
    <row r="25" spans="1:187" s="133" customFormat="1" ht="23.25" customHeight="1">
      <c r="A25" s="146"/>
      <c r="B25" s="218"/>
      <c r="C25" s="260"/>
      <c r="D25" s="334"/>
      <c r="E25" s="205"/>
      <c r="F25" s="168"/>
      <c r="G25" s="168"/>
      <c r="H25" s="206"/>
      <c r="I25" s="168"/>
      <c r="J25" s="168"/>
      <c r="K25" s="168"/>
      <c r="L25" s="168"/>
      <c r="M25" s="168"/>
      <c r="N25" s="160"/>
      <c r="O25" s="160"/>
      <c r="P25" s="160"/>
      <c r="Q25" s="160"/>
      <c r="R25" s="160"/>
      <c r="S25" s="160"/>
      <c r="T25" s="151"/>
      <c r="U25" s="151"/>
      <c r="V25" s="151"/>
      <c r="W25" s="151"/>
      <c r="X25" s="151"/>
      <c r="Y25" s="151"/>
      <c r="Z25" s="151"/>
      <c r="AA25" s="168"/>
      <c r="AB25" s="160"/>
      <c r="AC25" s="160"/>
      <c r="AD25" s="160"/>
      <c r="AE25" s="160"/>
      <c r="AF25" s="160"/>
      <c r="AG25" s="151"/>
      <c r="AH25" s="184"/>
      <c r="AI25" s="243"/>
      <c r="AJ25" s="241">
        <f t="shared" si="0"/>
        <v>0</v>
      </c>
      <c r="AK25" s="244"/>
      <c r="AL25" s="244"/>
      <c r="AM25" s="157"/>
      <c r="AN25" s="183"/>
    </row>
    <row r="26" spans="1:187" s="163" customFormat="1" ht="23.25" customHeight="1" thickBot="1">
      <c r="A26" s="146"/>
      <c r="B26" s="279"/>
      <c r="C26" s="279"/>
      <c r="D26" s="37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51"/>
      <c r="U26" s="154"/>
      <c r="V26" s="154"/>
      <c r="W26" s="154"/>
      <c r="X26" s="150"/>
      <c r="Y26" s="150"/>
      <c r="Z26" s="150"/>
      <c r="AA26" s="168"/>
      <c r="AB26" s="160"/>
      <c r="AC26" s="160"/>
      <c r="AD26" s="160"/>
      <c r="AE26" s="160"/>
      <c r="AF26" s="160"/>
      <c r="AG26" s="151"/>
      <c r="AH26" s="184"/>
      <c r="AI26" s="185"/>
      <c r="AJ26" s="181">
        <f t="shared" si="0"/>
        <v>0</v>
      </c>
      <c r="AK26" s="189"/>
      <c r="AL26" s="189"/>
      <c r="AM26" s="157"/>
      <c r="AN26" s="18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</row>
    <row r="27" spans="1:187" s="133" customFormat="1" ht="23.25" customHeight="1">
      <c r="A27" s="146"/>
      <c r="B27" s="187"/>
      <c r="C27" s="187"/>
      <c r="D27" s="371"/>
      <c r="E27" s="152"/>
      <c r="F27" s="152"/>
      <c r="G27" s="152"/>
      <c r="H27" s="152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9"/>
      <c r="V27" s="159"/>
      <c r="W27" s="159"/>
      <c r="X27" s="149"/>
      <c r="Y27" s="149"/>
      <c r="Z27" s="149"/>
      <c r="AA27" s="168"/>
      <c r="AB27" s="160"/>
      <c r="AC27" s="160"/>
      <c r="AD27" s="160"/>
      <c r="AE27" s="160"/>
      <c r="AF27" s="160"/>
      <c r="AG27" s="151"/>
      <c r="AH27" s="184"/>
      <c r="AI27" s="185"/>
      <c r="AJ27" s="181">
        <f t="shared" si="0"/>
        <v>0</v>
      </c>
      <c r="AK27" s="189"/>
      <c r="AL27" s="189"/>
      <c r="AM27" s="157"/>
      <c r="AN27" s="183"/>
    </row>
    <row r="28" spans="1:187" s="133" customFormat="1" ht="23.25" customHeight="1">
      <c r="A28" s="146"/>
      <c r="B28" s="187"/>
      <c r="C28" s="187"/>
      <c r="D28" s="18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74"/>
      <c r="Y28" s="174"/>
      <c r="Z28" s="174"/>
      <c r="AA28" s="171"/>
      <c r="AB28" s="160"/>
      <c r="AC28" s="160"/>
      <c r="AD28" s="160"/>
      <c r="AE28" s="160"/>
      <c r="AF28" s="160"/>
      <c r="AG28" s="151"/>
      <c r="AH28" s="184"/>
      <c r="AI28" s="185"/>
      <c r="AJ28" s="181">
        <f t="shared" si="0"/>
        <v>0</v>
      </c>
      <c r="AK28" s="189"/>
      <c r="AL28" s="189"/>
      <c r="AM28" s="157"/>
      <c r="AN28" s="183"/>
    </row>
    <row r="29" spans="1:187" s="186" customFormat="1" ht="23.25" customHeight="1" thickBot="1">
      <c r="A29" s="173"/>
      <c r="B29" s="187"/>
      <c r="C29" s="187"/>
      <c r="D29" s="18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74"/>
      <c r="Y29" s="174"/>
      <c r="Z29" s="174"/>
      <c r="AA29" s="171"/>
      <c r="AB29" s="160"/>
      <c r="AC29" s="160"/>
      <c r="AD29" s="160"/>
      <c r="AE29" s="160"/>
      <c r="AF29" s="160"/>
      <c r="AG29" s="151"/>
      <c r="AH29" s="184"/>
      <c r="AI29" s="185"/>
      <c r="AJ29" s="181">
        <f t="shared" si="0"/>
        <v>0</v>
      </c>
      <c r="AK29" s="189"/>
      <c r="AL29" s="189"/>
      <c r="AM29" s="157"/>
      <c r="AN29" s="18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</row>
    <row r="30" spans="1:187" ht="23.25" customHeight="1">
      <c r="A30" s="175"/>
      <c r="B30" s="191"/>
      <c r="C30" s="191"/>
      <c r="D30" s="188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1"/>
      <c r="Y30" s="151"/>
      <c r="Z30" s="151"/>
      <c r="AA30" s="160"/>
      <c r="AB30" s="160"/>
      <c r="AC30" s="160"/>
      <c r="AD30" s="160"/>
      <c r="AE30" s="160"/>
      <c r="AF30" s="160"/>
      <c r="AG30" s="151"/>
      <c r="AH30" s="192"/>
      <c r="AI30" s="193"/>
      <c r="AJ30" s="194">
        <f t="shared" si="0"/>
        <v>0</v>
      </c>
      <c r="AK30" s="195"/>
      <c r="AL30" s="195"/>
      <c r="AM30" s="157"/>
      <c r="AN30" s="179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</row>
    <row r="31" spans="1:187" ht="23.25" customHeight="1">
      <c r="A31" s="190"/>
      <c r="B31" s="187"/>
      <c r="C31" s="187"/>
      <c r="D31" s="188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1"/>
      <c r="Y31" s="151"/>
      <c r="Z31" s="151"/>
      <c r="AA31" s="160"/>
      <c r="AB31" s="160"/>
      <c r="AC31" s="160"/>
      <c r="AD31" s="160"/>
      <c r="AE31" s="160"/>
      <c r="AF31" s="160"/>
      <c r="AG31" s="151"/>
      <c r="AH31" s="196"/>
      <c r="AI31" s="197"/>
      <c r="AJ31" s="181">
        <f t="shared" si="0"/>
        <v>0</v>
      </c>
      <c r="AK31" s="189"/>
      <c r="AL31" s="189"/>
      <c r="AM31" s="157"/>
      <c r="AN31" s="182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</row>
    <row r="32" spans="1:187" ht="23.25" customHeight="1">
      <c r="A32" s="190"/>
      <c r="B32" s="198"/>
      <c r="C32" s="198"/>
      <c r="D32" s="199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1"/>
      <c r="Y32" s="151"/>
      <c r="Z32" s="151"/>
      <c r="AA32" s="160"/>
      <c r="AB32" s="160"/>
      <c r="AC32" s="160"/>
      <c r="AD32" s="160"/>
      <c r="AE32" s="160"/>
      <c r="AF32" s="160"/>
      <c r="AG32" s="151"/>
      <c r="AH32" s="196"/>
      <c r="AI32" s="197"/>
      <c r="AJ32" s="181">
        <f t="shared" si="0"/>
        <v>0</v>
      </c>
      <c r="AK32" s="189"/>
      <c r="AL32" s="189"/>
      <c r="AM32" s="157"/>
      <c r="AN32" s="182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</row>
    <row r="33" spans="1:187" ht="23.25" customHeight="1">
      <c r="A33" s="190"/>
      <c r="B33" s="187"/>
      <c r="C33" s="187"/>
      <c r="D33" s="200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1"/>
      <c r="Y33" s="151"/>
      <c r="Z33" s="151"/>
      <c r="AA33" s="160"/>
      <c r="AB33" s="160"/>
      <c r="AC33" s="160"/>
      <c r="AD33" s="160"/>
      <c r="AE33" s="160"/>
      <c r="AF33" s="160"/>
      <c r="AG33" s="151"/>
      <c r="AH33" s="196"/>
      <c r="AI33" s="197"/>
      <c r="AJ33" s="181">
        <f t="shared" si="0"/>
        <v>0</v>
      </c>
      <c r="AK33" s="189"/>
      <c r="AL33" s="189"/>
      <c r="AM33" s="157"/>
      <c r="AN33" s="182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</row>
    <row r="34" spans="1:187" ht="23.25" customHeight="1">
      <c r="A34" s="190"/>
      <c r="B34" s="201"/>
      <c r="C34" s="201"/>
      <c r="D34" s="200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1"/>
      <c r="Y34" s="151"/>
      <c r="Z34" s="151"/>
      <c r="AA34" s="160"/>
      <c r="AB34" s="160"/>
      <c r="AC34" s="160"/>
      <c r="AD34" s="160"/>
      <c r="AE34" s="160"/>
      <c r="AF34" s="160"/>
      <c r="AG34" s="151"/>
      <c r="AH34" s="196"/>
      <c r="AI34" s="197"/>
      <c r="AJ34" s="181">
        <f t="shared" si="0"/>
        <v>0</v>
      </c>
      <c r="AK34" s="189"/>
      <c r="AL34" s="189"/>
      <c r="AM34" s="157"/>
      <c r="AN34" s="182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</row>
    <row r="35" spans="1:187" s="133" customFormat="1" ht="25" customHeight="1"/>
    <row r="36" spans="1:187" s="133" customFormat="1" ht="25" customHeight="1"/>
    <row r="37" spans="1:187" s="133" customFormat="1" ht="25" customHeight="1"/>
    <row r="38" spans="1:187" s="133" customFormat="1" ht="25" customHeight="1"/>
    <row r="39" spans="1:187" s="133" customFormat="1" ht="25" customHeight="1"/>
    <row r="40" spans="1:187" s="133" customFormat="1" ht="25" customHeight="1"/>
    <row r="41" spans="1:187" s="133" customFormat="1" ht="25" customHeight="1">
      <c r="J41" s="202"/>
      <c r="V41" s="203"/>
    </row>
    <row r="42" spans="1:187" s="133" customFormat="1" ht="25" customHeight="1"/>
    <row r="43" spans="1:187" s="133" customFormat="1" ht="25" customHeight="1"/>
    <row r="44" spans="1:187" s="133" customFormat="1" ht="25" customHeight="1"/>
    <row r="45" spans="1:187" s="133" customFormat="1" ht="25" customHeight="1"/>
    <row r="46" spans="1:187" s="133" customFormat="1" ht="25" customHeight="1"/>
    <row r="47" spans="1:187" s="133" customFormat="1" ht="25" customHeight="1"/>
    <row r="48" spans="1:187" s="133" customFormat="1" ht="25" customHeight="1"/>
    <row r="49" spans="8:8" s="133" customFormat="1" ht="25" customHeight="1"/>
    <row r="50" spans="8:8" s="133" customFormat="1" ht="25" customHeight="1"/>
    <row r="51" spans="8:8" s="133" customFormat="1" ht="25" customHeight="1"/>
    <row r="52" spans="8:8" s="133" customFormat="1" ht="25" customHeight="1"/>
    <row r="53" spans="8:8" s="133" customFormat="1" ht="25" customHeight="1"/>
    <row r="54" spans="8:8" s="133" customFormat="1" ht="25" customHeight="1"/>
    <row r="55" spans="8:8" s="133" customFormat="1" ht="25" customHeight="1"/>
    <row r="56" spans="8:8" s="133" customFormat="1" ht="25" customHeight="1"/>
    <row r="57" spans="8:8" s="133" customFormat="1" ht="25" customHeight="1"/>
    <row r="58" spans="8:8" s="133" customFormat="1" ht="25" customHeight="1">
      <c r="H58" s="204"/>
    </row>
    <row r="59" spans="8:8" s="133" customFormat="1" ht="25" customHeight="1"/>
    <row r="60" spans="8:8" s="133" customFormat="1" ht="25" customHeight="1"/>
    <row r="61" spans="8:8" s="133" customFormat="1" ht="25" customHeight="1"/>
    <row r="62" spans="8:8" s="133" customFormat="1" ht="25" customHeight="1"/>
    <row r="63" spans="8:8" s="133" customFormat="1" ht="25" customHeight="1"/>
    <row r="64" spans="8:8" s="133" customFormat="1" ht="25" customHeight="1"/>
    <row r="65" s="133" customFormat="1" ht="25" customHeight="1"/>
    <row r="66" s="133" customFormat="1" ht="25" customHeight="1"/>
    <row r="67" s="133" customFormat="1" ht="25" customHeight="1"/>
    <row r="68" s="133" customFormat="1" ht="25" customHeight="1"/>
    <row r="69" s="133" customFormat="1" ht="25" customHeight="1"/>
    <row r="70" s="133" customFormat="1" ht="25" customHeight="1"/>
    <row r="71" s="133" customFormat="1" ht="25" customHeight="1"/>
    <row r="72" s="133" customFormat="1" ht="25" customHeight="1"/>
    <row r="73" s="133" customFormat="1" ht="25" customHeight="1"/>
    <row r="74" s="133" customFormat="1" ht="25" customHeight="1"/>
    <row r="75" s="133" customFormat="1" ht="25" customHeight="1"/>
    <row r="76" s="133" customFormat="1" ht="25" customHeight="1"/>
    <row r="77" s="133" customFormat="1" ht="25" customHeight="1"/>
    <row r="78" s="133" customFormat="1" ht="25" customHeight="1"/>
    <row r="79" s="133" customFormat="1" ht="25" customHeight="1"/>
    <row r="80" s="133" customFormat="1" ht="25" customHeight="1"/>
    <row r="81" s="133" customFormat="1" ht="25" customHeight="1"/>
    <row r="82" s="133" customFormat="1" ht="25" customHeight="1"/>
    <row r="83" s="133" customFormat="1" ht="25" customHeight="1"/>
    <row r="84" s="133" customFormat="1" ht="25" customHeight="1"/>
    <row r="85" s="133" customFormat="1" ht="25" customHeight="1"/>
    <row r="86" s="133" customFormat="1" ht="25" customHeight="1"/>
    <row r="87" s="133" customFormat="1" ht="25" customHeight="1"/>
    <row r="88" s="133" customFormat="1" ht="25" customHeight="1"/>
    <row r="89" s="133" customFormat="1" ht="25" customHeight="1"/>
    <row r="90" s="133" customFormat="1" ht="25" customHeight="1"/>
    <row r="91" s="133" customFormat="1" ht="25" customHeight="1"/>
    <row r="92" s="133" customFormat="1" ht="25" customHeight="1"/>
    <row r="93" s="133" customFormat="1" ht="25" customHeight="1"/>
    <row r="94" s="133" customFormat="1" ht="25" customHeight="1"/>
    <row r="95" s="133" customFormat="1" ht="25" customHeight="1"/>
    <row r="96" s="133" customFormat="1" ht="25" customHeight="1"/>
    <row r="97" s="133" customFormat="1" ht="25" customHeight="1"/>
    <row r="98" s="133" customFormat="1" ht="25" customHeight="1"/>
    <row r="99" s="133" customFormat="1" ht="25" customHeight="1"/>
    <row r="100" s="133" customFormat="1" ht="25" customHeight="1"/>
    <row r="101" s="133" customFormat="1" ht="25" customHeight="1"/>
    <row r="102" s="133" customFormat="1" ht="25" customHeight="1"/>
    <row r="103" s="133" customFormat="1" ht="25" customHeight="1"/>
    <row r="104" s="133" customFormat="1" ht="25" customHeight="1"/>
    <row r="105" s="133" customFormat="1" ht="25" customHeight="1"/>
    <row r="106" s="133" customFormat="1" ht="25" customHeight="1"/>
    <row r="107" s="133" customFormat="1" ht="25" customHeight="1"/>
    <row r="108" s="133" customFormat="1" ht="25" customHeight="1"/>
    <row r="109" s="133" customFormat="1" ht="25" customHeight="1"/>
    <row r="110" s="133" customFormat="1" ht="25" customHeight="1"/>
    <row r="111" s="133" customFormat="1" ht="25" customHeight="1"/>
    <row r="112" s="133" customFormat="1" ht="25" customHeight="1"/>
    <row r="113" s="133" customFormat="1" ht="25" customHeight="1"/>
    <row r="114" s="133" customFormat="1" ht="25" customHeight="1"/>
    <row r="115" s="133" customFormat="1" ht="25" customHeight="1"/>
    <row r="116" s="133" customFormat="1" ht="25" customHeight="1"/>
    <row r="117" s="133" customFormat="1" ht="25" customHeight="1"/>
    <row r="118" s="133" customFormat="1" ht="25" customHeight="1"/>
    <row r="119" s="133" customFormat="1" ht="25" customHeight="1"/>
    <row r="120" s="133" customFormat="1" ht="25" customHeight="1"/>
    <row r="121" s="133" customFormat="1" ht="25" customHeight="1"/>
    <row r="122" s="133" customFormat="1" ht="25" customHeight="1"/>
    <row r="123" s="133" customFormat="1" ht="25" customHeight="1"/>
    <row r="124" s="133" customFormat="1" ht="25" customHeight="1"/>
    <row r="125" s="133" customFormat="1" ht="25" customHeight="1"/>
    <row r="126" s="133" customFormat="1" ht="25" customHeight="1"/>
    <row r="127" s="133" customFormat="1" ht="25" customHeight="1"/>
    <row r="128" s="133" customFormat="1" ht="25" customHeight="1"/>
    <row r="129" s="133" customFormat="1" ht="25" customHeight="1"/>
    <row r="130" s="133" customFormat="1" ht="25" customHeight="1"/>
    <row r="131" s="133" customFormat="1" ht="25" customHeight="1"/>
    <row r="132" s="133" customFormat="1" ht="25" customHeight="1"/>
    <row r="133" s="133" customFormat="1" ht="25" customHeight="1"/>
    <row r="134" s="133" customFormat="1" ht="25" customHeight="1"/>
    <row r="135" s="133" customFormat="1" ht="25" customHeight="1"/>
    <row r="136" s="133" customFormat="1" ht="25" customHeight="1"/>
    <row r="137" s="133" customFormat="1" ht="25" customHeight="1"/>
    <row r="138" s="133" customFormat="1" ht="25" customHeight="1"/>
    <row r="139" s="133" customFormat="1" ht="25" customHeight="1"/>
    <row r="140" s="133" customFormat="1" ht="25" customHeight="1"/>
    <row r="141" s="133" customFormat="1" ht="25" customHeight="1"/>
    <row r="142" s="133" customFormat="1" ht="25" customHeight="1"/>
    <row r="143" s="133" customFormat="1" ht="25" customHeight="1"/>
    <row r="144" s="133" customFormat="1" ht="25" customHeight="1"/>
    <row r="145" s="133" customFormat="1" ht="25" customHeight="1"/>
    <row r="146" s="133" customFormat="1" ht="25" customHeight="1"/>
    <row r="147" s="133" customFormat="1" ht="25" customHeight="1"/>
    <row r="148" s="133" customFormat="1" ht="25" customHeight="1"/>
    <row r="149" s="133" customFormat="1" ht="25" customHeight="1"/>
    <row r="150" s="133" customFormat="1" ht="25" customHeight="1"/>
    <row r="151" s="133" customFormat="1" ht="25" customHeight="1"/>
    <row r="152" s="133" customFormat="1" ht="25" customHeight="1"/>
    <row r="153" s="133" customFormat="1" ht="25" customHeight="1"/>
    <row r="154" s="133" customFormat="1" ht="25" customHeight="1"/>
    <row r="155" s="133" customFormat="1" ht="25" customHeight="1"/>
    <row r="156" s="133" customFormat="1" ht="25" customHeight="1"/>
    <row r="157" s="133" customFormat="1" ht="25" customHeight="1"/>
    <row r="158" s="133" customFormat="1" ht="25" customHeight="1"/>
    <row r="159" s="133" customFormat="1" ht="25" customHeight="1"/>
    <row r="160" s="133" customFormat="1" ht="25" customHeight="1"/>
    <row r="161" s="133" customFormat="1" ht="25" customHeight="1"/>
    <row r="162" s="133" customFormat="1" ht="25" customHeight="1"/>
    <row r="163" s="133" customFormat="1" ht="25" customHeight="1"/>
    <row r="164" s="133" customFormat="1" ht="25" customHeight="1"/>
    <row r="165" s="133" customFormat="1" ht="25" customHeight="1"/>
    <row r="166" s="133" customFormat="1" ht="25" customHeight="1"/>
    <row r="167" s="133" customFormat="1" ht="25" customHeight="1"/>
    <row r="168" s="133" customFormat="1" ht="25" customHeight="1"/>
    <row r="169" s="133" customFormat="1" ht="25" customHeight="1"/>
    <row r="170" s="133" customFormat="1" ht="25" customHeight="1"/>
    <row r="171" s="133" customFormat="1" ht="25" customHeight="1"/>
    <row r="172" s="133" customFormat="1" ht="25" customHeight="1"/>
    <row r="173" s="133" customFormat="1" ht="25" customHeight="1"/>
    <row r="174" s="133" customFormat="1" ht="25" customHeight="1"/>
    <row r="175" s="133" customFormat="1" ht="25" customHeight="1"/>
    <row r="176" s="133" customFormat="1" ht="25" customHeight="1"/>
    <row r="177" s="133" customFormat="1" ht="25" customHeight="1"/>
    <row r="178" s="133" customFormat="1" ht="25" customHeight="1"/>
    <row r="179" s="133" customFormat="1" ht="25" customHeight="1"/>
    <row r="180" s="133" customFormat="1" ht="25" customHeight="1"/>
    <row r="181" s="133" customFormat="1" ht="25" customHeight="1"/>
    <row r="182" s="133" customFormat="1" ht="25" customHeight="1"/>
    <row r="183" s="133" customFormat="1" ht="25" customHeight="1"/>
    <row r="184" s="133" customFormat="1" ht="25" customHeight="1"/>
    <row r="185" s="133" customFormat="1" ht="25" customHeight="1"/>
    <row r="186" s="133" customFormat="1" ht="25" customHeight="1"/>
    <row r="187" s="133" customFormat="1" ht="25" customHeight="1"/>
    <row r="188" s="133" customFormat="1" ht="25" customHeight="1"/>
    <row r="189" s="133" customFormat="1" ht="25" customHeight="1"/>
    <row r="190" s="133" customFormat="1" ht="25" customHeight="1"/>
    <row r="191" s="133" customFormat="1" ht="25" customHeight="1"/>
    <row r="192" s="133" customFormat="1" ht="25" customHeight="1"/>
    <row r="193" s="133" customFormat="1" ht="25" customHeight="1"/>
    <row r="194" s="133" customFormat="1" ht="25" customHeight="1"/>
    <row r="195" s="133" customFormat="1" ht="25" customHeight="1"/>
    <row r="196" s="133" customFormat="1" ht="25" customHeight="1"/>
    <row r="197" s="133" customFormat="1" ht="25" customHeight="1"/>
    <row r="198" s="133" customFormat="1" ht="25" customHeight="1"/>
    <row r="199" s="133" customFormat="1" ht="25" customHeight="1"/>
    <row r="200" s="133" customFormat="1" ht="25" customHeight="1"/>
    <row r="201" s="133" customFormat="1" ht="25" customHeight="1"/>
    <row r="202" s="133" customFormat="1" ht="25" customHeight="1"/>
    <row r="203" s="133" customFormat="1" ht="25" customHeight="1"/>
    <row r="204" s="133" customFormat="1" ht="25" customHeight="1"/>
    <row r="205" s="133" customFormat="1" ht="25" customHeight="1"/>
    <row r="206" s="133" customFormat="1" ht="25" customHeight="1"/>
    <row r="207" s="133" customFormat="1" ht="25" customHeight="1"/>
    <row r="208" s="133" customFormat="1" ht="25" customHeight="1"/>
    <row r="209" s="133" customFormat="1" ht="25" customHeight="1"/>
    <row r="210" s="133" customFormat="1" ht="25" customHeight="1"/>
    <row r="211" s="133" customFormat="1" ht="25" customHeight="1"/>
    <row r="212" s="133" customFormat="1" ht="25" customHeight="1"/>
    <row r="213" s="133" customFormat="1" ht="25" customHeight="1"/>
    <row r="214" s="133" customFormat="1" ht="25" customHeight="1"/>
    <row r="215" s="133" customFormat="1" ht="25" customHeight="1"/>
    <row r="216" s="133" customFormat="1" ht="25" customHeight="1"/>
    <row r="217" s="133" customFormat="1" ht="25" customHeight="1"/>
  </sheetData>
  <mergeCells count="1">
    <mergeCell ref="AN1:AN2"/>
  </mergeCells>
  <conditionalFormatting sqref="E26:T35 S17:T22 E3:R12 N23:T25 N3:Z11 S12:V16">
    <cfRule type="cellIs" dxfId="13" priority="17" stopIfTrue="1" operator="equal">
      <formula>5</formula>
    </cfRule>
  </conditionalFormatting>
  <conditionalFormatting sqref="W12:Z12 S12">
    <cfRule type="cellIs" dxfId="12" priority="16" stopIfTrue="1" operator="equal">
      <formula>5</formula>
    </cfRule>
  </conditionalFormatting>
  <conditionalFormatting sqref="E13:R16 N17:R22">
    <cfRule type="cellIs" dxfId="11" priority="15" stopIfTrue="1" operator="equal">
      <formula>5</formula>
    </cfRule>
  </conditionalFormatting>
  <conditionalFormatting sqref="E17:M25">
    <cfRule type="cellIs" dxfId="10" priority="12" stopIfTrue="1" operator="equal">
      <formula>5</formula>
    </cfRule>
  </conditionalFormatting>
  <conditionalFormatting sqref="W17">
    <cfRule type="cellIs" dxfId="9" priority="10" stopIfTrue="1" operator="equal">
      <formula>5</formula>
    </cfRule>
  </conditionalFormatting>
  <conditionalFormatting sqref="W13">
    <cfRule type="cellIs" dxfId="8" priority="9" stopIfTrue="1" operator="equal">
      <formula>5</formula>
    </cfRule>
  </conditionalFormatting>
  <conditionalFormatting sqref="W15">
    <cfRule type="cellIs" dxfId="7" priority="8" stopIfTrue="1" operator="equal">
      <formula>5</formula>
    </cfRule>
  </conditionalFormatting>
  <conditionalFormatting sqref="W16">
    <cfRule type="cellIs" dxfId="6" priority="7" stopIfTrue="1" operator="equal">
      <formula>5</formula>
    </cfRule>
  </conditionalFormatting>
  <conditionalFormatting sqref="N17:P17">
    <cfRule type="cellIs" dxfId="5" priority="6" stopIfTrue="1" operator="equal">
      <formula>5</formula>
    </cfRule>
  </conditionalFormatting>
  <conditionalFormatting sqref="N12:R16">
    <cfRule type="cellIs" dxfId="4" priority="5" stopIfTrue="1" operator="equal">
      <formula>5</formula>
    </cfRule>
  </conditionalFormatting>
  <conditionalFormatting sqref="S17">
    <cfRule type="cellIs" dxfId="3" priority="4" stopIfTrue="1" operator="equal">
      <formula>5</formula>
    </cfRule>
  </conditionalFormatting>
  <conditionalFormatting sqref="S13">
    <cfRule type="cellIs" dxfId="2" priority="3" stopIfTrue="1" operator="equal">
      <formula>5</formula>
    </cfRule>
  </conditionalFormatting>
  <conditionalFormatting sqref="S15">
    <cfRule type="cellIs" dxfId="1" priority="2" stopIfTrue="1" operator="equal">
      <formula>5</formula>
    </cfRule>
  </conditionalFormatting>
  <conditionalFormatting sqref="S16">
    <cfRule type="cellIs" dxfId="0" priority="1" stopIfTrue="1" operator="equal">
      <formula>5</formula>
    </cfRule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2860-D622-426F-9033-C2E3A36E6D27}">
  <sheetPr>
    <tabColor rgb="FFFFFF00"/>
  </sheetPr>
  <dimension ref="A1:E45"/>
  <sheetViews>
    <sheetView topLeftCell="A16" workbookViewId="0">
      <selection activeCell="C12" sqref="C12"/>
    </sheetView>
  </sheetViews>
  <sheetFormatPr defaultRowHeight="15.5"/>
  <cols>
    <col min="1" max="1" width="13.58203125" customWidth="1"/>
    <col min="2" max="2" width="14" customWidth="1"/>
    <col min="3" max="3" width="13.33203125" customWidth="1"/>
    <col min="4" max="4" width="13.08203125" customWidth="1"/>
    <col min="5" max="5" width="28.58203125" customWidth="1"/>
  </cols>
  <sheetData>
    <row r="1" spans="1:5" ht="28" customHeight="1">
      <c r="A1" s="459" t="s">
        <v>245</v>
      </c>
      <c r="B1" s="459"/>
      <c r="C1" s="459"/>
      <c r="D1" s="459"/>
      <c r="E1" s="459"/>
    </row>
    <row r="2" spans="1:5" ht="11.15" customHeight="1">
      <c r="C2" s="355" t="s">
        <v>246</v>
      </c>
    </row>
    <row r="3" spans="1:5" ht="18.5">
      <c r="A3" s="460" t="s">
        <v>231</v>
      </c>
      <c r="B3" s="460"/>
      <c r="C3" s="460"/>
      <c r="D3" s="460"/>
      <c r="E3" s="460"/>
    </row>
    <row r="4" spans="1:5" ht="9" customHeight="1"/>
    <row r="5" spans="1:5" ht="25" customHeight="1">
      <c r="A5" s="461" t="s">
        <v>232</v>
      </c>
      <c r="B5" s="461"/>
      <c r="C5" s="461"/>
      <c r="D5" s="461"/>
      <c r="E5" s="461"/>
    </row>
    <row r="6" spans="1:5" ht="20.149999999999999" customHeight="1">
      <c r="A6" s="30" t="s">
        <v>3</v>
      </c>
      <c r="B6" s="3" t="s">
        <v>109</v>
      </c>
      <c r="C6" s="28"/>
      <c r="D6" s="35" t="s">
        <v>64</v>
      </c>
      <c r="E6" s="47" t="s">
        <v>73</v>
      </c>
    </row>
    <row r="7" spans="1:5">
      <c r="A7" s="27"/>
      <c r="B7" s="4" t="s">
        <v>108</v>
      </c>
      <c r="C7" s="28"/>
      <c r="D7" s="28"/>
      <c r="E7" s="47" t="s">
        <v>110</v>
      </c>
    </row>
    <row r="8" spans="1:5">
      <c r="A8" s="27"/>
      <c r="B8" s="48" t="s">
        <v>107</v>
      </c>
      <c r="C8" s="5"/>
      <c r="D8" s="28"/>
      <c r="E8" s="45"/>
    </row>
    <row r="9" spans="1:5">
      <c r="A9" s="27"/>
      <c r="B9" s="28"/>
      <c r="C9" s="352" t="s">
        <v>228</v>
      </c>
      <c r="D9" s="28"/>
      <c r="E9" s="29"/>
    </row>
    <row r="10" spans="1:5">
      <c r="A10" s="30" t="s">
        <v>5</v>
      </c>
      <c r="B10" s="28" t="s">
        <v>6</v>
      </c>
      <c r="C10" s="352" t="s">
        <v>229</v>
      </c>
      <c r="D10" s="28"/>
      <c r="E10" s="46" t="s">
        <v>96</v>
      </c>
    </row>
    <row r="11" spans="1:5">
      <c r="A11" s="27"/>
      <c r="B11" s="28" t="s">
        <v>1</v>
      </c>
      <c r="C11" s="28" t="s">
        <v>7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9</v>
      </c>
      <c r="B13" s="28" t="s">
        <v>8</v>
      </c>
      <c r="C13" s="31" t="s">
        <v>10</v>
      </c>
      <c r="D13" s="43" t="s">
        <v>93</v>
      </c>
      <c r="E13" s="29"/>
    </row>
    <row r="14" spans="1:5">
      <c r="A14" s="30" t="s">
        <v>16</v>
      </c>
      <c r="B14" s="28" t="s">
        <v>8</v>
      </c>
      <c r="C14" s="28" t="s">
        <v>17</v>
      </c>
      <c r="D14" s="28"/>
      <c r="E14" s="29"/>
    </row>
    <row r="15" spans="1:5" ht="11.15" customHeight="1">
      <c r="A15" s="27"/>
      <c r="B15" s="28"/>
      <c r="C15" s="28"/>
      <c r="D15" s="28"/>
      <c r="E15" s="29"/>
    </row>
    <row r="16" spans="1:5">
      <c r="A16" s="30" t="s">
        <v>14</v>
      </c>
      <c r="B16" s="28" t="s">
        <v>11</v>
      </c>
      <c r="C16" s="353" t="s">
        <v>203</v>
      </c>
      <c r="D16" s="28"/>
      <c r="E16" s="40" t="s">
        <v>233</v>
      </c>
    </row>
    <row r="17" spans="1:5">
      <c r="A17" s="27"/>
      <c r="B17" s="5" t="s">
        <v>13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49999999999999" customHeight="1">
      <c r="A19" s="12" t="s">
        <v>15</v>
      </c>
      <c r="B19" s="44" t="s">
        <v>111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49999999999999" customHeight="1">
      <c r="A21" s="16" t="s">
        <v>19</v>
      </c>
      <c r="B21" s="8" t="s">
        <v>24</v>
      </c>
      <c r="C21" s="8" t="s">
        <v>28</v>
      </c>
      <c r="D21" s="8" t="s">
        <v>23</v>
      </c>
      <c r="E21" s="17" t="s">
        <v>35</v>
      </c>
    </row>
    <row r="22" spans="1:5" s="1" customFormat="1" ht="18" customHeight="1">
      <c r="A22" s="462" t="s">
        <v>89</v>
      </c>
      <c r="B22" s="19" t="s">
        <v>21</v>
      </c>
      <c r="C22" s="351">
        <v>-10</v>
      </c>
      <c r="D22" s="351" t="s">
        <v>220</v>
      </c>
      <c r="E22" s="20" t="s">
        <v>59</v>
      </c>
    </row>
    <row r="23" spans="1:5" s="1" customFormat="1" ht="18" customHeight="1">
      <c r="A23" s="462"/>
      <c r="B23" s="37" t="s">
        <v>22</v>
      </c>
      <c r="C23" s="38" t="s">
        <v>29</v>
      </c>
      <c r="D23" s="37" t="s">
        <v>221</v>
      </c>
      <c r="E23" s="22"/>
    </row>
    <row r="24" spans="1:5" s="1" customFormat="1" ht="18" customHeight="1">
      <c r="A24" s="18"/>
      <c r="B24" s="19" t="s">
        <v>20</v>
      </c>
      <c r="C24" s="21" t="s">
        <v>31</v>
      </c>
      <c r="D24" s="351" t="s">
        <v>222</v>
      </c>
      <c r="E24" s="22"/>
    </row>
    <row r="25" spans="1:5" s="1" customFormat="1" ht="18" customHeight="1">
      <c r="A25" s="18"/>
      <c r="B25" s="19" t="s">
        <v>25</v>
      </c>
      <c r="C25" s="21" t="s">
        <v>32</v>
      </c>
      <c r="D25" s="351" t="s">
        <v>223</v>
      </c>
      <c r="E25" s="22"/>
    </row>
    <row r="26" spans="1:5" s="1" customFormat="1" ht="18" customHeight="1">
      <c r="A26" s="18"/>
      <c r="B26" s="37" t="s">
        <v>26</v>
      </c>
      <c r="C26" s="38" t="s">
        <v>33</v>
      </c>
      <c r="D26" s="37" t="s">
        <v>224</v>
      </c>
      <c r="E26" s="22"/>
    </row>
    <row r="27" spans="1:5" s="1" customFormat="1" ht="18" customHeight="1">
      <c r="A27" s="462" t="s">
        <v>89</v>
      </c>
      <c r="B27" s="19" t="s">
        <v>27</v>
      </c>
      <c r="C27" s="21" t="s">
        <v>34</v>
      </c>
      <c r="D27" s="351" t="s">
        <v>225</v>
      </c>
      <c r="E27" s="22"/>
    </row>
    <row r="28" spans="1:5" s="1" customFormat="1" ht="18" customHeight="1">
      <c r="A28" s="462"/>
      <c r="B28" s="19" t="s">
        <v>2</v>
      </c>
      <c r="C28" s="21" t="s">
        <v>30</v>
      </c>
      <c r="D28" s="39">
        <v>-1980</v>
      </c>
      <c r="E28" s="20" t="s">
        <v>36</v>
      </c>
    </row>
    <row r="29" spans="1:5" ht="22" customHeight="1">
      <c r="A29" s="10"/>
      <c r="B29" s="23" t="s">
        <v>60</v>
      </c>
      <c r="E29" s="6"/>
    </row>
    <row r="30" spans="1:5">
      <c r="A30" s="11" t="s">
        <v>49</v>
      </c>
      <c r="E30" s="6"/>
    </row>
    <row r="31" spans="1:5">
      <c r="A31" s="11" t="s">
        <v>37</v>
      </c>
      <c r="B31" s="2" t="s">
        <v>38</v>
      </c>
      <c r="C31" s="21" t="s">
        <v>90</v>
      </c>
      <c r="E31" s="6"/>
    </row>
    <row r="32" spans="1:5">
      <c r="A32" s="10"/>
      <c r="B32" s="7" t="s">
        <v>41</v>
      </c>
      <c r="C32" s="21" t="s">
        <v>91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88</v>
      </c>
      <c r="C34" s="7" t="s">
        <v>42</v>
      </c>
      <c r="D34" s="7" t="s">
        <v>85</v>
      </c>
      <c r="E34" s="24"/>
    </row>
    <row r="35" spans="1:5">
      <c r="A35" s="10"/>
      <c r="B35" s="7"/>
      <c r="C35" s="7" t="s">
        <v>44</v>
      </c>
      <c r="D35" s="7" t="s">
        <v>87</v>
      </c>
      <c r="E35" s="24"/>
    </row>
    <row r="36" spans="1:5">
      <c r="A36" s="10"/>
      <c r="B36" s="7"/>
      <c r="C36" s="7" t="s">
        <v>46</v>
      </c>
      <c r="D36" s="7" t="s">
        <v>95</v>
      </c>
      <c r="E36" s="24"/>
    </row>
    <row r="37" spans="1:5">
      <c r="A37" s="10"/>
      <c r="B37" s="7"/>
      <c r="C37" s="7" t="s">
        <v>48</v>
      </c>
      <c r="D37" s="7" t="s">
        <v>50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51</v>
      </c>
      <c r="B39" s="7" t="s">
        <v>102</v>
      </c>
      <c r="C39" s="7"/>
      <c r="D39" s="7"/>
      <c r="E39" s="24"/>
    </row>
    <row r="40" spans="1:5">
      <c r="A40" s="10"/>
      <c r="B40" s="7" t="s">
        <v>52</v>
      </c>
      <c r="C40" s="7"/>
      <c r="D40" s="7"/>
      <c r="E40" s="24"/>
    </row>
    <row r="41" spans="1:5">
      <c r="A41" s="10"/>
      <c r="B41" s="7" t="s">
        <v>53</v>
      </c>
      <c r="C41" s="7"/>
      <c r="D41" s="7"/>
      <c r="E41" s="24"/>
    </row>
    <row r="42" spans="1:5">
      <c r="A42" s="10"/>
      <c r="B42" s="7" t="s">
        <v>54</v>
      </c>
      <c r="C42" s="7" t="s">
        <v>55</v>
      </c>
      <c r="D42" s="7" t="s">
        <v>86</v>
      </c>
      <c r="E42" s="24"/>
    </row>
    <row r="43" spans="1:5">
      <c r="A43" s="10"/>
      <c r="B43" s="7"/>
      <c r="C43" s="7" t="s">
        <v>57</v>
      </c>
      <c r="D43" s="7" t="s">
        <v>58</v>
      </c>
      <c r="E43" s="24"/>
    </row>
    <row r="44" spans="1:5">
      <c r="A44" s="25"/>
      <c r="B44" s="26" t="s">
        <v>61</v>
      </c>
      <c r="C44" s="8"/>
      <c r="D44" s="8"/>
      <c r="E44" s="17"/>
    </row>
    <row r="45" spans="1:5">
      <c r="B45" s="7"/>
      <c r="C45" s="7"/>
      <c r="D45" s="7"/>
      <c r="E45" s="7"/>
    </row>
  </sheetData>
  <mergeCells count="5">
    <mergeCell ref="A1:E1"/>
    <mergeCell ref="A3:E3"/>
    <mergeCell ref="A5:E5"/>
    <mergeCell ref="A22:A23"/>
    <mergeCell ref="A27:A28"/>
  </mergeCells>
  <hyperlinks>
    <hyperlink ref="C16" r:id="rId1" xr:uid="{66C529B5-48A7-4DB2-9714-65A412411258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AC40-F707-4B31-AC55-10C2EEF6DB65}">
  <sheetPr>
    <tabColor rgb="FF02CE15"/>
  </sheetPr>
  <dimension ref="A1:E45"/>
  <sheetViews>
    <sheetView workbookViewId="0">
      <selection activeCell="B13" sqref="B13"/>
    </sheetView>
  </sheetViews>
  <sheetFormatPr defaultRowHeight="15.5"/>
  <cols>
    <col min="1" max="1" width="13.58203125" customWidth="1"/>
    <col min="2" max="2" width="14" customWidth="1"/>
    <col min="3" max="3" width="13.33203125" customWidth="1"/>
    <col min="4" max="4" width="13.08203125" customWidth="1"/>
    <col min="5" max="5" width="28.58203125" customWidth="1"/>
  </cols>
  <sheetData>
    <row r="1" spans="1:5" ht="28" customHeight="1">
      <c r="A1" s="459" t="s">
        <v>245</v>
      </c>
      <c r="B1" s="459"/>
      <c r="C1" s="459"/>
      <c r="D1" s="459"/>
      <c r="E1" s="459"/>
    </row>
    <row r="2" spans="1:5" ht="11.15" customHeight="1">
      <c r="C2" s="355" t="s">
        <v>246</v>
      </c>
    </row>
    <row r="3" spans="1:5" ht="18.5">
      <c r="A3" s="460" t="s">
        <v>226</v>
      </c>
      <c r="B3" s="460"/>
      <c r="C3" s="460"/>
      <c r="D3" s="460"/>
      <c r="E3" s="460"/>
    </row>
    <row r="4" spans="1:5" ht="9" customHeight="1"/>
    <row r="5" spans="1:5" ht="25" customHeight="1">
      <c r="A5" s="461" t="s">
        <v>227</v>
      </c>
      <c r="B5" s="461"/>
      <c r="C5" s="461"/>
      <c r="D5" s="461"/>
      <c r="E5" s="461"/>
    </row>
    <row r="6" spans="1:5" ht="20.149999999999999" customHeight="1">
      <c r="A6" s="30" t="s">
        <v>3</v>
      </c>
      <c r="B6" s="48" t="s">
        <v>115</v>
      </c>
      <c r="C6" s="28"/>
      <c r="D6" s="35" t="s">
        <v>64</v>
      </c>
      <c r="E6" s="47" t="s">
        <v>105</v>
      </c>
    </row>
    <row r="7" spans="1:5">
      <c r="A7" s="27"/>
      <c r="B7" s="48" t="s">
        <v>113</v>
      </c>
      <c r="C7" s="28"/>
      <c r="D7" s="28"/>
      <c r="E7" s="49" t="s">
        <v>112</v>
      </c>
    </row>
    <row r="8" spans="1:5">
      <c r="A8" s="27"/>
      <c r="B8" s="48" t="s">
        <v>114</v>
      </c>
      <c r="C8" s="28"/>
      <c r="D8" s="28"/>
      <c r="E8" s="29"/>
    </row>
    <row r="9" spans="1:5">
      <c r="A9" s="27"/>
      <c r="B9" s="28"/>
      <c r="C9" s="352" t="s">
        <v>228</v>
      </c>
      <c r="D9" s="28"/>
      <c r="E9" s="29"/>
    </row>
    <row r="10" spans="1:5">
      <c r="A10" s="30" t="s">
        <v>5</v>
      </c>
      <c r="B10" s="28" t="s">
        <v>6</v>
      </c>
      <c r="C10" s="352" t="s">
        <v>229</v>
      </c>
      <c r="D10" s="28"/>
      <c r="E10" s="46" t="s">
        <v>96</v>
      </c>
    </row>
    <row r="11" spans="1:5">
      <c r="A11" s="27"/>
      <c r="B11" s="28" t="s">
        <v>1</v>
      </c>
      <c r="C11" s="28" t="s">
        <v>7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9</v>
      </c>
      <c r="B13" s="28" t="s">
        <v>8</v>
      </c>
      <c r="C13" s="31" t="s">
        <v>10</v>
      </c>
      <c r="D13" s="28"/>
      <c r="E13" s="29"/>
    </row>
    <row r="14" spans="1:5">
      <c r="A14" s="30" t="s">
        <v>16</v>
      </c>
      <c r="B14" s="28" t="s">
        <v>8</v>
      </c>
      <c r="C14" s="28" t="s">
        <v>17</v>
      </c>
      <c r="D14" s="28"/>
      <c r="E14" s="29"/>
    </row>
    <row r="15" spans="1:5" ht="11.15" customHeight="1">
      <c r="A15" s="27"/>
      <c r="B15" s="28"/>
      <c r="C15" s="28"/>
      <c r="D15" s="28"/>
      <c r="E15" s="29"/>
    </row>
    <row r="16" spans="1:5">
      <c r="A16" s="30" t="s">
        <v>14</v>
      </c>
      <c r="B16" s="28" t="s">
        <v>11</v>
      </c>
      <c r="C16" s="353" t="s">
        <v>234</v>
      </c>
      <c r="D16" s="28"/>
      <c r="E16" s="33" t="s">
        <v>235</v>
      </c>
    </row>
    <row r="17" spans="1:5">
      <c r="A17" s="27"/>
      <c r="B17" s="5" t="s">
        <v>13</v>
      </c>
      <c r="C17" s="28"/>
      <c r="D17" s="28"/>
      <c r="E17" s="29"/>
    </row>
    <row r="18" spans="1:5">
      <c r="A18" s="27"/>
      <c r="B18" s="28"/>
      <c r="C18" s="28"/>
      <c r="D18" s="28"/>
      <c r="E18" s="29"/>
    </row>
    <row r="19" spans="1:5" ht="20.149999999999999" customHeight="1">
      <c r="A19" s="12" t="s">
        <v>15</v>
      </c>
      <c r="B19" s="9" t="s">
        <v>18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49999999999999" customHeight="1">
      <c r="A21" s="16" t="s">
        <v>19</v>
      </c>
      <c r="B21" s="8" t="s">
        <v>24</v>
      </c>
      <c r="C21" s="8" t="s">
        <v>28</v>
      </c>
      <c r="D21" s="8" t="s">
        <v>23</v>
      </c>
      <c r="E21" s="17" t="s">
        <v>35</v>
      </c>
    </row>
    <row r="22" spans="1:5" s="1" customFormat="1" ht="18" customHeight="1">
      <c r="A22" s="464" t="s">
        <v>62</v>
      </c>
      <c r="B22" s="19" t="s">
        <v>21</v>
      </c>
      <c r="C22" s="351">
        <v>-10</v>
      </c>
      <c r="D22" s="351" t="s">
        <v>220</v>
      </c>
      <c r="E22" s="20" t="s">
        <v>59</v>
      </c>
    </row>
    <row r="23" spans="1:5" s="1" customFormat="1" ht="18" customHeight="1">
      <c r="A23" s="464"/>
      <c r="B23" s="37" t="s">
        <v>22</v>
      </c>
      <c r="C23" s="38" t="s">
        <v>29</v>
      </c>
      <c r="D23" s="37" t="s">
        <v>221</v>
      </c>
    </row>
    <row r="24" spans="1:5" s="1" customFormat="1" ht="18" customHeight="1">
      <c r="A24" s="18"/>
      <c r="B24" s="19" t="s">
        <v>20</v>
      </c>
      <c r="C24" s="21" t="s">
        <v>31</v>
      </c>
      <c r="D24" s="351" t="s">
        <v>222</v>
      </c>
      <c r="E24" s="22"/>
    </row>
    <row r="25" spans="1:5" s="1" customFormat="1" ht="18" customHeight="1">
      <c r="A25" s="18"/>
      <c r="B25" s="19" t="s">
        <v>25</v>
      </c>
      <c r="C25" s="21" t="s">
        <v>32</v>
      </c>
      <c r="D25" s="351" t="s">
        <v>223</v>
      </c>
      <c r="E25" s="22"/>
    </row>
    <row r="26" spans="1:5" s="1" customFormat="1" ht="18" customHeight="1">
      <c r="A26" s="18"/>
      <c r="B26" s="37" t="s">
        <v>26</v>
      </c>
      <c r="C26" s="38" t="s">
        <v>33</v>
      </c>
      <c r="D26" s="37" t="s">
        <v>224</v>
      </c>
    </row>
    <row r="27" spans="1:5" s="1" customFormat="1" ht="18" customHeight="1">
      <c r="A27" s="464" t="s">
        <v>62</v>
      </c>
      <c r="B27" s="19" t="s">
        <v>27</v>
      </c>
      <c r="C27" s="21" t="s">
        <v>34</v>
      </c>
      <c r="D27" s="351" t="s">
        <v>225</v>
      </c>
      <c r="E27" s="22"/>
    </row>
    <row r="28" spans="1:5" s="1" customFormat="1" ht="18" customHeight="1">
      <c r="A28" s="464"/>
      <c r="B28" s="19" t="s">
        <v>2</v>
      </c>
      <c r="C28" s="21" t="s">
        <v>30</v>
      </c>
      <c r="D28" s="39">
        <v>-1980</v>
      </c>
      <c r="E28" s="20" t="s">
        <v>36</v>
      </c>
    </row>
    <row r="29" spans="1:5" ht="22" customHeight="1">
      <c r="A29" s="10"/>
      <c r="B29" s="23" t="s">
        <v>60</v>
      </c>
      <c r="E29" s="6"/>
    </row>
    <row r="30" spans="1:5">
      <c r="A30" s="11" t="s">
        <v>49</v>
      </c>
      <c r="E30" s="6"/>
    </row>
    <row r="31" spans="1:5">
      <c r="A31" s="11" t="s">
        <v>37</v>
      </c>
      <c r="B31" s="463" t="s">
        <v>38</v>
      </c>
      <c r="C31" s="21" t="s">
        <v>39</v>
      </c>
      <c r="E31" s="6"/>
    </row>
    <row r="32" spans="1:5">
      <c r="A32" s="10"/>
      <c r="B32" s="463"/>
      <c r="C32" s="21" t="s">
        <v>40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41</v>
      </c>
      <c r="C34" s="7" t="s">
        <v>42</v>
      </c>
      <c r="D34" s="7" t="s">
        <v>43</v>
      </c>
      <c r="E34" s="24"/>
    </row>
    <row r="35" spans="1:5">
      <c r="A35" s="10"/>
      <c r="B35" s="7"/>
      <c r="C35" s="7" t="s">
        <v>44</v>
      </c>
      <c r="D35" s="7" t="s">
        <v>45</v>
      </c>
      <c r="E35" s="24"/>
    </row>
    <row r="36" spans="1:5">
      <c r="A36" s="10"/>
      <c r="B36" s="7"/>
      <c r="C36" s="7" t="s">
        <v>46</v>
      </c>
      <c r="D36" s="7" t="s">
        <v>47</v>
      </c>
      <c r="E36" s="24"/>
    </row>
    <row r="37" spans="1:5">
      <c r="A37" s="10"/>
      <c r="B37" s="7"/>
      <c r="C37" s="7" t="s">
        <v>48</v>
      </c>
      <c r="D37" s="7" t="s">
        <v>50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51</v>
      </c>
      <c r="B39" s="7" t="s">
        <v>102</v>
      </c>
      <c r="C39" s="7"/>
      <c r="D39" s="7"/>
      <c r="E39" s="24"/>
    </row>
    <row r="40" spans="1:5">
      <c r="A40" s="10"/>
      <c r="B40" s="7" t="s">
        <v>52</v>
      </c>
      <c r="C40" s="7"/>
      <c r="D40" s="7"/>
      <c r="E40" s="24"/>
    </row>
    <row r="41" spans="1:5">
      <c r="A41" s="10"/>
      <c r="B41" s="7" t="s">
        <v>53</v>
      </c>
      <c r="C41" s="7"/>
      <c r="D41" s="7"/>
      <c r="E41" s="24"/>
    </row>
    <row r="42" spans="1:5">
      <c r="A42" s="10"/>
      <c r="B42" s="7" t="s">
        <v>54</v>
      </c>
      <c r="C42" s="7" t="s">
        <v>55</v>
      </c>
      <c r="D42" s="7" t="s">
        <v>56</v>
      </c>
      <c r="E42" s="24"/>
    </row>
    <row r="43" spans="1:5">
      <c r="A43" s="10"/>
      <c r="B43" s="7"/>
      <c r="C43" s="7" t="s">
        <v>57</v>
      </c>
      <c r="D43" s="7" t="s">
        <v>58</v>
      </c>
      <c r="E43" s="24"/>
    </row>
    <row r="44" spans="1:5">
      <c r="A44" s="25"/>
      <c r="B44" s="26" t="s">
        <v>61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A1:E1"/>
    <mergeCell ref="A3:E3"/>
    <mergeCell ref="A5:E5"/>
    <mergeCell ref="B31:B32"/>
    <mergeCell ref="A27:A28"/>
    <mergeCell ref="A22:A23"/>
  </mergeCells>
  <hyperlinks>
    <hyperlink ref="C16" r:id="rId1" xr:uid="{9C87F821-8AC7-4262-B410-EC3886B7A040}"/>
  </hyperlinks>
  <pageMargins left="0.59055118110236227" right="0.59055118110236227" top="0.78740157480314965" bottom="0.78740157480314965" header="0.31496062992125984" footer="0.31496062992125984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4BB4-CF1B-4B65-B243-2587CBEB920C}">
  <sheetPr>
    <tabColor theme="1" tint="0.499984740745262"/>
  </sheetPr>
  <dimension ref="A1:E45"/>
  <sheetViews>
    <sheetView workbookViewId="0">
      <selection activeCell="A15" sqref="A15:XFD15"/>
    </sheetView>
  </sheetViews>
  <sheetFormatPr defaultRowHeight="15.5"/>
  <cols>
    <col min="1" max="1" width="13.58203125" customWidth="1"/>
    <col min="2" max="2" width="14" customWidth="1"/>
    <col min="3" max="3" width="13.33203125" customWidth="1"/>
    <col min="4" max="4" width="13.08203125" customWidth="1"/>
    <col min="5" max="5" width="28.58203125" customWidth="1"/>
  </cols>
  <sheetData>
    <row r="1" spans="1:5" ht="28" customHeight="1">
      <c r="A1" s="459" t="s">
        <v>217</v>
      </c>
      <c r="B1" s="459"/>
      <c r="C1" s="459"/>
      <c r="D1" s="459"/>
      <c r="E1" s="459"/>
    </row>
    <row r="2" spans="1:5" ht="11.15" customHeight="1">
      <c r="C2" s="355" t="s">
        <v>246</v>
      </c>
    </row>
    <row r="3" spans="1:5" ht="20.149999999999999" customHeight="1">
      <c r="A3" s="460" t="s">
        <v>218</v>
      </c>
      <c r="B3" s="460"/>
      <c r="C3" s="460"/>
      <c r="D3" s="460"/>
      <c r="E3" s="460"/>
    </row>
    <row r="4" spans="1:5" ht="9" customHeight="1"/>
    <row r="5" spans="1:5" ht="25" customHeight="1">
      <c r="A5" s="461" t="s">
        <v>219</v>
      </c>
      <c r="B5" s="461"/>
      <c r="C5" s="461"/>
      <c r="D5" s="461"/>
      <c r="E5" s="461"/>
    </row>
    <row r="6" spans="1:5" ht="20.149999999999999" customHeight="1">
      <c r="A6" s="30" t="s">
        <v>3</v>
      </c>
      <c r="B6" s="317" t="s">
        <v>199</v>
      </c>
      <c r="C6" s="28"/>
      <c r="D6" s="35" t="s">
        <v>64</v>
      </c>
      <c r="E6" s="36" t="s">
        <v>63</v>
      </c>
    </row>
    <row r="7" spans="1:5">
      <c r="A7" s="27"/>
      <c r="B7" s="316" t="s">
        <v>200</v>
      </c>
      <c r="C7" s="28"/>
      <c r="D7" s="28"/>
      <c r="E7" s="42" t="s">
        <v>92</v>
      </c>
    </row>
    <row r="8" spans="1:5">
      <c r="A8" s="27"/>
      <c r="B8" s="28" t="s">
        <v>4</v>
      </c>
      <c r="C8" s="5"/>
      <c r="D8" s="28"/>
      <c r="E8" s="41"/>
    </row>
    <row r="9" spans="1:5">
      <c r="A9" s="27"/>
      <c r="B9" s="28"/>
      <c r="C9" s="352" t="s">
        <v>228</v>
      </c>
      <c r="D9" s="28"/>
      <c r="E9" s="29"/>
    </row>
    <row r="10" spans="1:5">
      <c r="A10" s="30" t="s">
        <v>5</v>
      </c>
      <c r="B10" s="28" t="s">
        <v>6</v>
      </c>
      <c r="C10" s="352" t="s">
        <v>229</v>
      </c>
      <c r="D10" s="28"/>
      <c r="E10" s="46" t="s">
        <v>96</v>
      </c>
    </row>
    <row r="11" spans="1:5">
      <c r="A11" s="27"/>
      <c r="B11" s="28" t="s">
        <v>1</v>
      </c>
      <c r="C11" s="28" t="s">
        <v>7</v>
      </c>
      <c r="D11" s="28"/>
      <c r="E11" s="29"/>
    </row>
    <row r="12" spans="1:5">
      <c r="A12" s="27"/>
      <c r="B12" s="28"/>
      <c r="C12" s="28"/>
      <c r="D12" s="28"/>
      <c r="E12" s="29"/>
    </row>
    <row r="13" spans="1:5">
      <c r="A13" s="30" t="s">
        <v>9</v>
      </c>
      <c r="B13" s="28" t="s">
        <v>8</v>
      </c>
      <c r="C13" s="31" t="s">
        <v>10</v>
      </c>
      <c r="D13" s="43" t="s">
        <v>93</v>
      </c>
      <c r="E13" s="29"/>
    </row>
    <row r="14" spans="1:5">
      <c r="A14" s="30" t="s">
        <v>16</v>
      </c>
      <c r="B14" s="28" t="s">
        <v>8</v>
      </c>
      <c r="C14" s="28" t="s">
        <v>17</v>
      </c>
      <c r="D14" s="28"/>
      <c r="E14" s="29"/>
    </row>
    <row r="15" spans="1:5" ht="11.15" customHeight="1">
      <c r="A15" s="27"/>
      <c r="B15" s="28"/>
      <c r="C15" s="28"/>
      <c r="D15" s="28"/>
      <c r="E15" s="29"/>
    </row>
    <row r="16" spans="1:5">
      <c r="A16" s="30" t="s">
        <v>14</v>
      </c>
      <c r="B16" s="28" t="s">
        <v>11</v>
      </c>
      <c r="C16" s="32" t="s">
        <v>12</v>
      </c>
      <c r="D16" s="28"/>
      <c r="E16" s="40" t="s">
        <v>230</v>
      </c>
    </row>
    <row r="17" spans="1:5">
      <c r="A17" s="27"/>
      <c r="B17" s="5" t="s">
        <v>13</v>
      </c>
      <c r="C17" s="28"/>
      <c r="D17" s="28"/>
      <c r="E17" s="29"/>
    </row>
    <row r="18" spans="1:5" ht="11.15" customHeight="1">
      <c r="A18" s="27"/>
      <c r="B18" s="28"/>
      <c r="C18" s="28"/>
      <c r="D18" s="28"/>
      <c r="E18" s="29"/>
    </row>
    <row r="19" spans="1:5" ht="20.149999999999999" customHeight="1">
      <c r="A19" s="12" t="s">
        <v>15</v>
      </c>
      <c r="B19" s="44" t="s">
        <v>201</v>
      </c>
      <c r="C19" s="9"/>
      <c r="D19" s="9"/>
      <c r="E19" s="34"/>
    </row>
    <row r="20" spans="1:5" ht="9" customHeight="1">
      <c r="A20" s="13"/>
      <c r="B20" s="14"/>
      <c r="C20" s="14"/>
      <c r="D20" s="14"/>
      <c r="E20" s="15"/>
    </row>
    <row r="21" spans="1:5" ht="20.149999999999999" customHeight="1">
      <c r="A21" s="16" t="s">
        <v>19</v>
      </c>
      <c r="B21" s="8" t="s">
        <v>24</v>
      </c>
      <c r="C21" s="8" t="s">
        <v>28</v>
      </c>
      <c r="D21" s="8" t="s">
        <v>23</v>
      </c>
      <c r="E21" s="17" t="s">
        <v>35</v>
      </c>
    </row>
    <row r="22" spans="1:5" s="1" customFormat="1" ht="18" customHeight="1">
      <c r="A22" s="462" t="s">
        <v>89</v>
      </c>
      <c r="B22" s="19" t="s">
        <v>21</v>
      </c>
      <c r="C22" s="354" t="s">
        <v>243</v>
      </c>
      <c r="D22" s="19" t="s">
        <v>242</v>
      </c>
      <c r="E22" s="20" t="s">
        <v>59</v>
      </c>
    </row>
    <row r="23" spans="1:5" s="1" customFormat="1" ht="18" customHeight="1">
      <c r="A23" s="462"/>
      <c r="B23" s="37" t="s">
        <v>22</v>
      </c>
      <c r="C23" s="38" t="s">
        <v>214</v>
      </c>
      <c r="D23" s="37" t="s">
        <v>236</v>
      </c>
      <c r="E23" s="22"/>
    </row>
    <row r="24" spans="1:5" s="1" customFormat="1" ht="18" customHeight="1">
      <c r="A24" s="18"/>
      <c r="B24" s="19" t="s">
        <v>20</v>
      </c>
      <c r="C24" s="21" t="s">
        <v>197</v>
      </c>
      <c r="D24" s="19" t="s">
        <v>106</v>
      </c>
      <c r="E24" s="22"/>
    </row>
    <row r="25" spans="1:5" s="1" customFormat="1" ht="18" customHeight="1">
      <c r="A25" s="18"/>
      <c r="B25" s="19" t="s">
        <v>239</v>
      </c>
      <c r="C25" s="21" t="s">
        <v>238</v>
      </c>
      <c r="D25" s="19" t="s">
        <v>237</v>
      </c>
      <c r="E25" s="22"/>
    </row>
    <row r="26" spans="1:5" s="1" customFormat="1" ht="18" customHeight="1">
      <c r="A26" s="18"/>
      <c r="B26" s="37" t="s">
        <v>26</v>
      </c>
      <c r="C26" s="38" t="s">
        <v>240</v>
      </c>
      <c r="D26" s="37" t="s">
        <v>224</v>
      </c>
      <c r="E26" s="22"/>
    </row>
    <row r="27" spans="1:5" s="1" customFormat="1" ht="18" customHeight="1">
      <c r="A27" s="462" t="s">
        <v>89</v>
      </c>
      <c r="B27" s="19" t="s">
        <v>27</v>
      </c>
      <c r="C27" s="21" t="s">
        <v>241</v>
      </c>
      <c r="D27" s="19" t="s">
        <v>225</v>
      </c>
      <c r="E27" s="22"/>
    </row>
    <row r="28" spans="1:5" s="1" customFormat="1" ht="18" customHeight="1">
      <c r="A28" s="462"/>
      <c r="B28" s="19" t="s">
        <v>2</v>
      </c>
      <c r="C28" s="21" t="s">
        <v>30</v>
      </c>
      <c r="D28" s="39">
        <v>-1981</v>
      </c>
      <c r="E28" s="20" t="s">
        <v>36</v>
      </c>
    </row>
    <row r="29" spans="1:5" ht="28" customHeight="1">
      <c r="A29" s="10"/>
      <c r="B29" s="465" t="s">
        <v>244</v>
      </c>
      <c r="C29" s="465"/>
      <c r="D29" s="465"/>
      <c r="E29" s="466"/>
    </row>
    <row r="30" spans="1:5">
      <c r="A30" s="11" t="s">
        <v>49</v>
      </c>
      <c r="E30" s="6"/>
    </row>
    <row r="31" spans="1:5">
      <c r="A31" s="11" t="s">
        <v>37</v>
      </c>
      <c r="B31" s="2" t="s">
        <v>38</v>
      </c>
      <c r="C31" s="21" t="s">
        <v>90</v>
      </c>
      <c r="E31" s="6"/>
    </row>
    <row r="32" spans="1:5">
      <c r="A32" s="10"/>
      <c r="B32" s="7" t="s">
        <v>41</v>
      </c>
      <c r="C32" s="21" t="s">
        <v>91</v>
      </c>
      <c r="D32" s="7"/>
      <c r="E32" s="24"/>
    </row>
    <row r="33" spans="1:5">
      <c r="A33" s="10"/>
      <c r="B33" s="7"/>
      <c r="C33" s="7"/>
      <c r="D33" s="7"/>
      <c r="E33" s="24"/>
    </row>
    <row r="34" spans="1:5">
      <c r="A34" s="10"/>
      <c r="B34" s="7" t="s">
        <v>88</v>
      </c>
      <c r="C34" s="7" t="s">
        <v>42</v>
      </c>
      <c r="D34" s="7" t="s">
        <v>85</v>
      </c>
      <c r="E34" s="24"/>
    </row>
    <row r="35" spans="1:5">
      <c r="A35" s="10"/>
      <c r="B35" s="7"/>
      <c r="C35" s="7" t="s">
        <v>44</v>
      </c>
      <c r="D35" s="7" t="s">
        <v>87</v>
      </c>
      <c r="E35" s="24"/>
    </row>
    <row r="36" spans="1:5">
      <c r="A36" s="10"/>
      <c r="B36" s="7"/>
      <c r="C36" s="7" t="s">
        <v>46</v>
      </c>
      <c r="D36" s="7" t="s">
        <v>47</v>
      </c>
      <c r="E36" s="24"/>
    </row>
    <row r="37" spans="1:5">
      <c r="A37" s="10"/>
      <c r="B37" s="7"/>
      <c r="C37" s="7" t="s">
        <v>48</v>
      </c>
      <c r="D37" s="7" t="s">
        <v>50</v>
      </c>
      <c r="E37" s="24"/>
    </row>
    <row r="38" spans="1:5">
      <c r="A38" s="10"/>
      <c r="B38" s="7"/>
      <c r="C38" s="7"/>
      <c r="D38" s="7"/>
      <c r="E38" s="24"/>
    </row>
    <row r="39" spans="1:5">
      <c r="A39" s="11" t="s">
        <v>51</v>
      </c>
      <c r="B39" s="7" t="s">
        <v>102</v>
      </c>
      <c r="C39" s="7"/>
      <c r="D39" s="7"/>
      <c r="E39" s="24"/>
    </row>
    <row r="40" spans="1:5">
      <c r="A40" s="10"/>
      <c r="B40" s="7" t="s">
        <v>52</v>
      </c>
      <c r="C40" s="7"/>
      <c r="D40" s="7"/>
      <c r="E40" s="24"/>
    </row>
    <row r="41" spans="1:5">
      <c r="A41" s="10"/>
      <c r="B41" s="7" t="s">
        <v>53</v>
      </c>
      <c r="C41" s="7"/>
      <c r="D41" s="7"/>
      <c r="E41" s="24"/>
    </row>
    <row r="42" spans="1:5">
      <c r="A42" s="10"/>
      <c r="B42" s="7" t="s">
        <v>54</v>
      </c>
      <c r="C42" s="7" t="s">
        <v>55</v>
      </c>
      <c r="D42" s="7" t="s">
        <v>86</v>
      </c>
      <c r="E42" s="24"/>
    </row>
    <row r="43" spans="1:5">
      <c r="A43" s="10"/>
      <c r="B43" s="7"/>
      <c r="C43" s="7" t="s">
        <v>57</v>
      </c>
      <c r="D43" s="7" t="s">
        <v>58</v>
      </c>
      <c r="E43" s="24"/>
    </row>
    <row r="44" spans="1:5">
      <c r="A44" s="25"/>
      <c r="B44" s="26" t="s">
        <v>61</v>
      </c>
      <c r="C44" s="8"/>
      <c r="D44" s="8"/>
      <c r="E44" s="17"/>
    </row>
    <row r="45" spans="1:5">
      <c r="B45" s="7"/>
      <c r="C45" s="7"/>
      <c r="D45" s="7"/>
      <c r="E45" s="7"/>
    </row>
  </sheetData>
  <mergeCells count="6">
    <mergeCell ref="B29:E29"/>
    <mergeCell ref="A1:E1"/>
    <mergeCell ref="A3:E3"/>
    <mergeCell ref="A5:E5"/>
    <mergeCell ref="A22:A23"/>
    <mergeCell ref="A27:A28"/>
  </mergeCells>
  <hyperlinks>
    <hyperlink ref="C16" r:id="rId1" xr:uid="{0DDF831B-88CD-45DD-8C65-7B7847D47FB0}"/>
  </hyperlinks>
  <pageMargins left="0.59055118110236227" right="0.59055118110236227" top="0.59055118110236227" bottom="0.39370078740157483" header="0.31496062992125984" footer="0.31496062992125984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</vt:i4>
      </vt:variant>
    </vt:vector>
  </HeadingPairs>
  <TitlesOfParts>
    <vt:vector size="11" baseType="lpstr">
      <vt:lpstr>Deltagere &amp; Point Sum 2020-21</vt:lpstr>
      <vt:lpstr>Score 2. afd. Minior_Puslinge</vt:lpstr>
      <vt:lpstr>Score 2. afd. D_P &amp; Kadet</vt:lpstr>
      <vt:lpstr>Score 2. afd. Senior &amp; 40+</vt:lpstr>
      <vt:lpstr>Score 1. afd. U17 +Senior &amp; 40+</vt:lpstr>
      <vt:lpstr>Invitation 3 afd Kårde</vt:lpstr>
      <vt:lpstr>Invitation 2 afd Kårde</vt:lpstr>
      <vt:lpstr>Invitation 1 afd Kårde</vt:lpstr>
      <vt:lpstr>'Invitation 1 afd Kårde'!Udskriftsområde</vt:lpstr>
      <vt:lpstr>'Invitation 3 afd Kårde'!Udskriftsområde</vt:lpstr>
      <vt:lpstr>'Deltagere &amp; Point Sum 2020-21'!Udskriftstitler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Voersaa</dc:creator>
  <cp:lastModifiedBy>Marianne Ipsen</cp:lastModifiedBy>
  <cp:lastPrinted>2020-10-04T19:21:35Z</cp:lastPrinted>
  <dcterms:created xsi:type="dcterms:W3CDTF">2018-02-17T17:47:31Z</dcterms:created>
  <dcterms:modified xsi:type="dcterms:W3CDTF">2020-10-26T06:59:05Z</dcterms:modified>
</cp:coreProperties>
</file>