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171693768cf2a2ea/Dokumenter/Konsulent/Fordelingsnøgle/Fordel2019 dokumentation/E3 Nationale mesterskaber/Regionale turneringer/JF Kårdecup/"/>
    </mc:Choice>
  </mc:AlternateContent>
  <xr:revisionPtr revIDLastSave="0" documentId="8_{71502B57-A259-493F-9F1D-11C15542C33B}" xr6:coauthVersionLast="44" xr6:coauthVersionMax="44" xr10:uidLastSave="{00000000-0000-0000-0000-000000000000}"/>
  <bookViews>
    <workbookView xWindow="-120" yWindow="-120" windowWidth="29040" windowHeight="15840" tabRatio="733" xr2:uid="{00000000-000D-0000-FFFF-FFFF00000000}"/>
  </bookViews>
  <sheets>
    <sheet name="Deltagere &amp; Point samlet 2019" sheetId="18" r:id="rId1"/>
    <sheet name="Score 4. afd. Senior &amp; 40+" sheetId="35" r:id="rId2"/>
    <sheet name="Score 4. afd. D_P &amp; Kadet" sheetId="36" r:id="rId3"/>
    <sheet name="Score 4. afd. Minior &amp; Pusl" sheetId="34" r:id="rId4"/>
    <sheet name="Score 3. afd. Senior &amp; 40+" sheetId="30" r:id="rId5"/>
    <sheet name="Score 3. afd. J&amp;K" sheetId="31" r:id="rId6"/>
    <sheet name="Score 3. afd. D_P" sheetId="32" r:id="rId7"/>
    <sheet name="Score 3. afd. Minior &amp; Puslinge" sheetId="33" r:id="rId8"/>
    <sheet name="Score 2. afd. Senior &amp; 40+" sheetId="29" r:id="rId9"/>
    <sheet name="Score 2. afd. J&amp;K" sheetId="28" r:id="rId10"/>
    <sheet name="Score 2. afd. D_P" sheetId="27" r:id="rId11"/>
    <sheet name="Score 2. afd. Puslinge" sheetId="26" r:id="rId12"/>
    <sheet name="Score 2. afd. Minior" sheetId="25" r:id="rId13"/>
    <sheet name="Score 1. afd. Senior &amp; 40+" sheetId="20" r:id="rId14"/>
    <sheet name="Score 1. afd. Kadet" sheetId="21" r:id="rId15"/>
    <sheet name="Score 1. afd. D_P" sheetId="22" r:id="rId16"/>
    <sheet name="Score 1. afd. Puslinge" sheetId="23" r:id="rId17"/>
    <sheet name="Score 1. afd. Minior" sheetId="24" r:id="rId18"/>
    <sheet name="Invitation 2 afd Fredericia" sheetId="15" r:id="rId19"/>
    <sheet name="Invitation 3 afd Kårde" sheetId="5" r:id="rId20"/>
    <sheet name="Invitation 4 afd Kårde" sheetId="7" r:id="rId21"/>
    <sheet name="Invitation 5 afd Kårde" sheetId="11" r:id="rId22"/>
    <sheet name="Invitation 6 afd Kårde" sheetId="14" r:id="rId23"/>
  </sheets>
  <definedNames>
    <definedName name="_xlnm._FilterDatabase" localSheetId="0" hidden="1">'Deltagere &amp; Point samlet 2019'!$A$3:$W$90</definedName>
    <definedName name="_xlnm.Print_Area" localSheetId="20">'Invitation 4 afd Kårde'!$A$1:$E$44</definedName>
    <definedName name="_xlnm.Print_Area" localSheetId="21">'Invitation 5 afd Kårde'!$A$1:$E$44</definedName>
    <definedName name="_xlnm.Print_Area" localSheetId="22">'Invitation 6 afd Kårde'!$A$1:$E$44</definedName>
    <definedName name="_xlnm.Print_Titles" localSheetId="0">'Deltagere &amp; Point samlet 2019'!$1:$3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5" i="18" l="1"/>
  <c r="T40" i="18"/>
  <c r="T38" i="18"/>
  <c r="T37" i="18"/>
  <c r="T32" i="18"/>
  <c r="T31" i="18"/>
  <c r="AQ14" i="36"/>
  <c r="AQ34" i="36"/>
  <c r="AP34" i="36"/>
  <c r="AQ33" i="36"/>
  <c r="AP33" i="36"/>
  <c r="AQ32" i="36"/>
  <c r="AS32" i="36" s="1"/>
  <c r="AP32" i="36"/>
  <c r="AQ31" i="36"/>
  <c r="AP31" i="36"/>
  <c r="AQ30" i="36"/>
  <c r="AP30" i="36"/>
  <c r="AQ29" i="36"/>
  <c r="AS29" i="36" s="1"/>
  <c r="AP29" i="36"/>
  <c r="AQ28" i="36"/>
  <c r="AP28" i="36"/>
  <c r="AQ27" i="36"/>
  <c r="AP27" i="36"/>
  <c r="AQ26" i="36"/>
  <c r="AP26" i="36"/>
  <c r="AS26" i="36" s="1"/>
  <c r="AQ25" i="36"/>
  <c r="AS25" i="36" s="1"/>
  <c r="AP25" i="36"/>
  <c r="AQ24" i="36"/>
  <c r="AP24" i="36"/>
  <c r="AQ23" i="36"/>
  <c r="AP23" i="36"/>
  <c r="AQ22" i="36"/>
  <c r="AP22" i="36"/>
  <c r="AS21" i="36"/>
  <c r="AQ21" i="36"/>
  <c r="AP21" i="36"/>
  <c r="AQ20" i="36"/>
  <c r="AP20" i="36"/>
  <c r="AS20" i="36" s="1"/>
  <c r="AQ19" i="36"/>
  <c r="AP19" i="36"/>
  <c r="AS19" i="36" s="1"/>
  <c r="AQ18" i="36"/>
  <c r="AP18" i="36"/>
  <c r="AS18" i="36" s="1"/>
  <c r="AQ17" i="36"/>
  <c r="AP17" i="36"/>
  <c r="AQ16" i="36"/>
  <c r="AP16" i="36"/>
  <c r="AQ15" i="36"/>
  <c r="AP15" i="36"/>
  <c r="AP14" i="36"/>
  <c r="AQ13" i="36"/>
  <c r="AP13" i="36"/>
  <c r="AS13" i="36" s="1"/>
  <c r="AQ12" i="36"/>
  <c r="AP12" i="36"/>
  <c r="AQ11" i="36"/>
  <c r="AP11" i="36"/>
  <c r="AQ10" i="36"/>
  <c r="AP10" i="36"/>
  <c r="AQ9" i="36"/>
  <c r="AP9" i="36"/>
  <c r="AQ8" i="36"/>
  <c r="AP8" i="36"/>
  <c r="AQ7" i="36"/>
  <c r="AP7" i="36"/>
  <c r="AQ6" i="36"/>
  <c r="AP6" i="36"/>
  <c r="AQ5" i="36"/>
  <c r="AP5" i="36"/>
  <c r="AQ4" i="36"/>
  <c r="AP4" i="36"/>
  <c r="AQ3" i="36"/>
  <c r="AP3" i="36"/>
  <c r="AT1" i="34"/>
  <c r="AR34" i="35"/>
  <c r="AQ34" i="35"/>
  <c r="AR33" i="35"/>
  <c r="AT33" i="35" s="1"/>
  <c r="AQ33" i="35"/>
  <c r="AR32" i="35"/>
  <c r="AT32" i="35" s="1"/>
  <c r="AQ32" i="35"/>
  <c r="AR31" i="35"/>
  <c r="AQ31" i="35"/>
  <c r="AR30" i="35"/>
  <c r="AQ30" i="35"/>
  <c r="AR29" i="35"/>
  <c r="AT29" i="35" s="1"/>
  <c r="AQ29" i="35"/>
  <c r="AR28" i="35"/>
  <c r="AT28" i="35" s="1"/>
  <c r="AQ28" i="35"/>
  <c r="AR27" i="35"/>
  <c r="AQ27" i="35"/>
  <c r="AR26" i="35"/>
  <c r="AQ26" i="35"/>
  <c r="AT26" i="35" s="1"/>
  <c r="AR25" i="35"/>
  <c r="AT25" i="35" s="1"/>
  <c r="AQ25" i="35"/>
  <c r="AR24" i="35"/>
  <c r="AT24" i="35" s="1"/>
  <c r="AQ24" i="35"/>
  <c r="AR23" i="35"/>
  <c r="AS23" i="35" s="1"/>
  <c r="AQ23" i="35"/>
  <c r="AR22" i="35"/>
  <c r="AS22" i="35" s="1"/>
  <c r="AQ22" i="35"/>
  <c r="AR21" i="35"/>
  <c r="AS21" i="35" s="1"/>
  <c r="AQ21" i="35"/>
  <c r="AR20" i="35"/>
  <c r="AS20" i="35" s="1"/>
  <c r="AQ20" i="35"/>
  <c r="AR19" i="35"/>
  <c r="AT19" i="35" s="1"/>
  <c r="AQ19" i="35"/>
  <c r="AR18" i="35"/>
  <c r="AQ18" i="35"/>
  <c r="AS18" i="35" s="1"/>
  <c r="AV18" i="35" s="1"/>
  <c r="AR17" i="35"/>
  <c r="AQ17" i="35"/>
  <c r="AR16" i="35"/>
  <c r="AQ16" i="35"/>
  <c r="AT16" i="35" s="1"/>
  <c r="AR15" i="35"/>
  <c r="AQ15" i="35"/>
  <c r="AR14" i="35"/>
  <c r="AQ14" i="35"/>
  <c r="AR13" i="35"/>
  <c r="AQ13" i="35"/>
  <c r="AR12" i="35"/>
  <c r="AQ12" i="35"/>
  <c r="AR11" i="35"/>
  <c r="AQ11" i="35"/>
  <c r="AR10" i="35"/>
  <c r="AQ10" i="35"/>
  <c r="AR9" i="35"/>
  <c r="AQ9" i="35"/>
  <c r="AR8" i="35"/>
  <c r="AQ8" i="35"/>
  <c r="AR7" i="35"/>
  <c r="AQ7" i="35"/>
  <c r="AR6" i="35"/>
  <c r="AQ6" i="35"/>
  <c r="AR5" i="35"/>
  <c r="AQ5" i="35"/>
  <c r="AR4" i="35"/>
  <c r="AQ4" i="35"/>
  <c r="AR3" i="35"/>
  <c r="AQ3" i="35"/>
  <c r="T29" i="18"/>
  <c r="T28" i="18"/>
  <c r="T23" i="18"/>
  <c r="T14" i="18"/>
  <c r="T11" i="18"/>
  <c r="T5" i="18"/>
  <c r="AP32" i="34"/>
  <c r="AR32" i="34" s="1"/>
  <c r="AO32" i="34"/>
  <c r="AP31" i="34"/>
  <c r="AO31" i="34"/>
  <c r="AP30" i="34"/>
  <c r="AO30" i="34"/>
  <c r="AP29" i="34"/>
  <c r="AO29" i="34"/>
  <c r="AP28" i="34"/>
  <c r="AR28" i="34" s="1"/>
  <c r="AO28" i="34"/>
  <c r="AP27" i="34"/>
  <c r="AO27" i="34"/>
  <c r="AP26" i="34"/>
  <c r="AO26" i="34"/>
  <c r="AP25" i="34"/>
  <c r="AO25" i="34"/>
  <c r="AP24" i="34"/>
  <c r="AR24" i="34" s="1"/>
  <c r="AO24" i="34"/>
  <c r="AP23" i="34"/>
  <c r="AO23" i="34"/>
  <c r="AP22" i="34"/>
  <c r="AO22" i="34"/>
  <c r="AP21" i="34"/>
  <c r="AO21" i="34"/>
  <c r="AP20" i="34"/>
  <c r="AO20" i="34"/>
  <c r="AP19" i="34"/>
  <c r="AO19" i="34"/>
  <c r="AP18" i="34"/>
  <c r="AO18" i="34"/>
  <c r="AP17" i="34"/>
  <c r="AO17" i="34"/>
  <c r="AP16" i="34"/>
  <c r="AO16" i="34"/>
  <c r="AP15" i="34"/>
  <c r="AO15" i="34"/>
  <c r="AP14" i="34"/>
  <c r="AO14" i="34"/>
  <c r="AP13" i="34"/>
  <c r="AO13" i="34"/>
  <c r="AP12" i="34"/>
  <c r="AO12" i="34"/>
  <c r="AP11" i="34"/>
  <c r="AO11" i="34"/>
  <c r="AP10" i="34"/>
  <c r="AQ10" i="34" s="1"/>
  <c r="AT10" i="34" s="1"/>
  <c r="AO10" i="34"/>
  <c r="AP9" i="34"/>
  <c r="AO9" i="34"/>
  <c r="AP8" i="34"/>
  <c r="AO8" i="34"/>
  <c r="AP7" i="34"/>
  <c r="AO7" i="34"/>
  <c r="AP6" i="34"/>
  <c r="AO6" i="34"/>
  <c r="AP5" i="34"/>
  <c r="AO5" i="34"/>
  <c r="AP4" i="34"/>
  <c r="AO4" i="34"/>
  <c r="AP3" i="34"/>
  <c r="AO3" i="34"/>
  <c r="AR10" i="36" l="1"/>
  <c r="AR9" i="36"/>
  <c r="AU9" i="36" s="1"/>
  <c r="AS5" i="36"/>
  <c r="AS11" i="36"/>
  <c r="AS12" i="36"/>
  <c r="AS3" i="36"/>
  <c r="AS28" i="36"/>
  <c r="AS33" i="36"/>
  <c r="AS4" i="36"/>
  <c r="AS27" i="36"/>
  <c r="AS16" i="36"/>
  <c r="AS8" i="36"/>
  <c r="AS17" i="36"/>
  <c r="AS6" i="36"/>
  <c r="AS7" i="36"/>
  <c r="AS14" i="36"/>
  <c r="AS23" i="36"/>
  <c r="AS30" i="36"/>
  <c r="AS9" i="36"/>
  <c r="AS34" i="36"/>
  <c r="AR5" i="36"/>
  <c r="AU5" i="36" s="1"/>
  <c r="AR6" i="36"/>
  <c r="AU6" i="36" s="1"/>
  <c r="AS10" i="36"/>
  <c r="AR11" i="36"/>
  <c r="AS15" i="36"/>
  <c r="AS22" i="36"/>
  <c r="AS24" i="36"/>
  <c r="AS31" i="36"/>
  <c r="AR3" i="36"/>
  <c r="AU3" i="36" s="1"/>
  <c r="AR7" i="36"/>
  <c r="AU7" i="36" s="1"/>
  <c r="AR4" i="36"/>
  <c r="AU4" i="36" s="1"/>
  <c r="AR8" i="36"/>
  <c r="AS7" i="35"/>
  <c r="AV7" i="35" s="1"/>
  <c r="T80" i="18" s="1"/>
  <c r="AT11" i="35"/>
  <c r="AT10" i="35"/>
  <c r="AS12" i="35"/>
  <c r="AV12" i="35" s="1"/>
  <c r="AS8" i="35"/>
  <c r="AV8" i="35" s="1"/>
  <c r="T84" i="18" s="1"/>
  <c r="AT9" i="35"/>
  <c r="AS11" i="35"/>
  <c r="AV11" i="35" s="1"/>
  <c r="AT3" i="35"/>
  <c r="AT7" i="35"/>
  <c r="AS4" i="35"/>
  <c r="AV4" i="35" s="1"/>
  <c r="T67" i="18" s="1"/>
  <c r="AT6" i="35"/>
  <c r="AT8" i="35"/>
  <c r="AS10" i="35"/>
  <c r="AV10" i="35" s="1"/>
  <c r="AT15" i="35"/>
  <c r="AT17" i="35"/>
  <c r="AT27" i="35"/>
  <c r="AS3" i="35"/>
  <c r="AV3" i="35" s="1"/>
  <c r="AT5" i="35"/>
  <c r="AT12" i="35"/>
  <c r="AS14" i="35"/>
  <c r="AV14" i="35" s="1"/>
  <c r="AS16" i="35"/>
  <c r="AV16" i="35" s="1"/>
  <c r="AS19" i="35"/>
  <c r="AV19" i="35" s="1"/>
  <c r="AT21" i="35"/>
  <c r="AT23" i="35"/>
  <c r="AT30" i="35"/>
  <c r="AS15" i="35"/>
  <c r="AV15" i="35" s="1"/>
  <c r="AT18" i="35"/>
  <c r="AT34" i="35"/>
  <c r="AT4" i="35"/>
  <c r="AS6" i="35"/>
  <c r="AV6" i="35" s="1"/>
  <c r="T78" i="18" s="1"/>
  <c r="AT13" i="35"/>
  <c r="AT14" i="35"/>
  <c r="AT20" i="35"/>
  <c r="AT22" i="35"/>
  <c r="AT31" i="35"/>
  <c r="AS5" i="35"/>
  <c r="AV5" i="35" s="1"/>
  <c r="T72" i="18" s="1"/>
  <c r="AS9" i="35"/>
  <c r="AV9" i="35" s="1"/>
  <c r="AS13" i="35"/>
  <c r="AV13" i="35" s="1"/>
  <c r="AS17" i="35"/>
  <c r="AV17" i="35" s="1"/>
  <c r="AR21" i="34"/>
  <c r="AR25" i="34"/>
  <c r="AR13" i="34"/>
  <c r="AR17" i="34"/>
  <c r="AR19" i="34"/>
  <c r="AR16" i="34"/>
  <c r="AR20" i="34"/>
  <c r="AR8" i="34"/>
  <c r="AQ6" i="34"/>
  <c r="AT6" i="34" s="1"/>
  <c r="AR5" i="34"/>
  <c r="AQ4" i="34"/>
  <c r="AT4" i="34" s="1"/>
  <c r="AR12" i="34"/>
  <c r="AR9" i="34"/>
  <c r="AR23" i="34"/>
  <c r="AR27" i="34"/>
  <c r="AR31" i="34"/>
  <c r="AR3" i="34"/>
  <c r="AQ3" i="34"/>
  <c r="AT3" i="34" s="1"/>
  <c r="AR10" i="34"/>
  <c r="AR14" i="34"/>
  <c r="AR18" i="34"/>
  <c r="AR4" i="34"/>
  <c r="AR6" i="34"/>
  <c r="AQ8" i="34"/>
  <c r="AT8" i="34" s="1"/>
  <c r="AR26" i="34"/>
  <c r="AR30" i="34"/>
  <c r="AQ5" i="34"/>
  <c r="AT5" i="34" s="1"/>
  <c r="AR11" i="34"/>
  <c r="AQ9" i="34"/>
  <c r="AT9" i="34" s="1"/>
  <c r="AR7" i="34"/>
  <c r="AR15" i="34"/>
  <c r="AR22" i="34"/>
  <c r="AR29" i="34"/>
  <c r="AQ7" i="34"/>
  <c r="AT7" i="34" s="1"/>
  <c r="AQ11" i="34"/>
  <c r="W28" i="18"/>
  <c r="AV10" i="33"/>
  <c r="S24" i="18" s="1"/>
  <c r="S29" i="18"/>
  <c r="S22" i="18"/>
  <c r="S20" i="18"/>
  <c r="W20" i="18" s="1"/>
  <c r="S19" i="18"/>
  <c r="W19" i="18" s="1"/>
  <c r="S6" i="18"/>
  <c r="S21" i="18"/>
  <c r="AR34" i="33"/>
  <c r="AQ34" i="33"/>
  <c r="AT34" i="33" s="1"/>
  <c r="AT33" i="33"/>
  <c r="AR33" i="33"/>
  <c r="AQ33" i="33"/>
  <c r="AR32" i="33"/>
  <c r="AQ32" i="33"/>
  <c r="AT32" i="33" s="1"/>
  <c r="AR31" i="33"/>
  <c r="AQ31" i="33"/>
  <c r="AT31" i="33" s="1"/>
  <c r="AR30" i="33"/>
  <c r="AQ30" i="33"/>
  <c r="AT30" i="33" s="1"/>
  <c r="AT29" i="33"/>
  <c r="AR29" i="33"/>
  <c r="AQ29" i="33"/>
  <c r="AR28" i="33"/>
  <c r="AQ28" i="33"/>
  <c r="AT28" i="33" s="1"/>
  <c r="AR27" i="33"/>
  <c r="AQ27" i="33"/>
  <c r="AT27" i="33" s="1"/>
  <c r="AR26" i="33"/>
  <c r="AQ26" i="33"/>
  <c r="AT26" i="33" s="1"/>
  <c r="AT25" i="33"/>
  <c r="AR25" i="33"/>
  <c r="AQ25" i="33"/>
  <c r="AR24" i="33"/>
  <c r="AQ24" i="33"/>
  <c r="AT24" i="33" s="1"/>
  <c r="AR23" i="33"/>
  <c r="AQ23" i="33"/>
  <c r="AT23" i="33" s="1"/>
  <c r="AR22" i="33"/>
  <c r="AQ22" i="33"/>
  <c r="AT22" i="33" s="1"/>
  <c r="AR21" i="33"/>
  <c r="AQ21" i="33"/>
  <c r="AT21" i="33" s="1"/>
  <c r="AR20" i="33"/>
  <c r="AQ20" i="33"/>
  <c r="AT20" i="33" s="1"/>
  <c r="AR19" i="33"/>
  <c r="AQ19" i="33"/>
  <c r="AT19" i="33" s="1"/>
  <c r="AR18" i="33"/>
  <c r="AQ18" i="33"/>
  <c r="AT18" i="33" s="1"/>
  <c r="AR17" i="33"/>
  <c r="AQ17" i="33"/>
  <c r="AT17" i="33" s="1"/>
  <c r="AR16" i="33"/>
  <c r="AQ16" i="33"/>
  <c r="AT16" i="33" s="1"/>
  <c r="AR15" i="33"/>
  <c r="AQ15" i="33"/>
  <c r="AT15" i="33" s="1"/>
  <c r="AR14" i="33"/>
  <c r="AQ14" i="33"/>
  <c r="AR13" i="33"/>
  <c r="AQ13" i="33"/>
  <c r="AR12" i="33"/>
  <c r="AQ12" i="33"/>
  <c r="AR11" i="33"/>
  <c r="AQ11" i="33"/>
  <c r="AR10" i="33"/>
  <c r="AQ10" i="33"/>
  <c r="AR9" i="33"/>
  <c r="AQ9" i="33"/>
  <c r="AR8" i="33"/>
  <c r="AQ8" i="33"/>
  <c r="AR7" i="33"/>
  <c r="AQ7" i="33"/>
  <c r="AR6" i="33"/>
  <c r="AQ6" i="33"/>
  <c r="AR5" i="33"/>
  <c r="AQ5" i="33"/>
  <c r="AR4" i="33"/>
  <c r="AQ4" i="33"/>
  <c r="AR3" i="33"/>
  <c r="AQ3" i="33"/>
  <c r="S41" i="18"/>
  <c r="S38" i="18"/>
  <c r="S37" i="18"/>
  <c r="S36" i="18"/>
  <c r="W36" i="18" s="1"/>
  <c r="S35" i="18"/>
  <c r="W35" i="18" s="1"/>
  <c r="S33" i="18"/>
  <c r="S31" i="18"/>
  <c r="S30" i="18"/>
  <c r="W30" i="18" s="1"/>
  <c r="AT34" i="32"/>
  <c r="AR34" i="32"/>
  <c r="AQ34" i="32"/>
  <c r="AR33" i="32"/>
  <c r="AQ33" i="32"/>
  <c r="AT33" i="32" s="1"/>
  <c r="AR32" i="32"/>
  <c r="AQ32" i="32"/>
  <c r="AT32" i="32" s="1"/>
  <c r="AR31" i="32"/>
  <c r="AT31" i="32" s="1"/>
  <c r="AQ31" i="32"/>
  <c r="AR30" i="32"/>
  <c r="AT30" i="32" s="1"/>
  <c r="AQ30" i="32"/>
  <c r="AR29" i="32"/>
  <c r="AQ29" i="32"/>
  <c r="AR28" i="32"/>
  <c r="AQ28" i="32"/>
  <c r="AT28" i="32" s="1"/>
  <c r="AR27" i="32"/>
  <c r="AT27" i="32" s="1"/>
  <c r="AQ27" i="32"/>
  <c r="AR26" i="32"/>
  <c r="AQ26" i="32"/>
  <c r="AR25" i="32"/>
  <c r="AQ25" i="32"/>
  <c r="AR24" i="32"/>
  <c r="AQ24" i="32"/>
  <c r="AR23" i="32"/>
  <c r="AT23" i="32" s="1"/>
  <c r="AQ23" i="32"/>
  <c r="AR22" i="32"/>
  <c r="AQ22" i="32"/>
  <c r="AR21" i="32"/>
  <c r="AQ21" i="32"/>
  <c r="AR20" i="32"/>
  <c r="AQ20" i="32"/>
  <c r="AR19" i="32"/>
  <c r="AQ19" i="32"/>
  <c r="AR18" i="32"/>
  <c r="AQ18" i="32"/>
  <c r="AR17" i="32"/>
  <c r="AQ17" i="32"/>
  <c r="AR16" i="32"/>
  <c r="AQ16" i="32"/>
  <c r="AR15" i="32"/>
  <c r="AQ15" i="32"/>
  <c r="AR14" i="32"/>
  <c r="AQ14" i="32"/>
  <c r="AR13" i="32"/>
  <c r="AQ13" i="32"/>
  <c r="AR12" i="32"/>
  <c r="AQ12" i="32"/>
  <c r="AR11" i="32"/>
  <c r="AQ11" i="32"/>
  <c r="AR10" i="32"/>
  <c r="AQ10" i="32"/>
  <c r="AR9" i="32"/>
  <c r="AQ9" i="32"/>
  <c r="AR8" i="32"/>
  <c r="AQ8" i="32"/>
  <c r="AR7" i="32"/>
  <c r="AQ7" i="32"/>
  <c r="AR6" i="32"/>
  <c r="AQ6" i="32"/>
  <c r="AR5" i="32"/>
  <c r="AQ5" i="32"/>
  <c r="AR4" i="32"/>
  <c r="AQ4" i="32"/>
  <c r="AR3" i="32"/>
  <c r="AQ3" i="32"/>
  <c r="AT7" i="31"/>
  <c r="AT8" i="31"/>
  <c r="S49" i="18"/>
  <c r="W49" i="18" s="1"/>
  <c r="S55" i="18"/>
  <c r="W55" i="18" s="1"/>
  <c r="S54" i="18"/>
  <c r="W54" i="18" s="1"/>
  <c r="S47" i="18"/>
  <c r="S46" i="18"/>
  <c r="S45" i="18"/>
  <c r="S42" i="18"/>
  <c r="W42" i="18" s="1"/>
  <c r="AX11" i="31"/>
  <c r="AX10" i="31"/>
  <c r="AX9" i="31"/>
  <c r="AT24" i="31"/>
  <c r="AT23" i="31"/>
  <c r="AT22" i="31"/>
  <c r="AT21" i="31"/>
  <c r="AT20" i="31"/>
  <c r="AT19" i="31"/>
  <c r="AT18" i="31"/>
  <c r="AT17" i="31"/>
  <c r="AT16" i="31"/>
  <c r="AT15" i="31"/>
  <c r="AT14" i="31"/>
  <c r="AT13" i="31"/>
  <c r="AU13" i="31" s="1"/>
  <c r="AT12" i="31"/>
  <c r="AT11" i="31"/>
  <c r="AT10" i="31"/>
  <c r="AU3" i="31"/>
  <c r="AS19" i="31"/>
  <c r="AS14" i="31"/>
  <c r="AS15" i="31"/>
  <c r="AS16" i="31"/>
  <c r="AS17" i="31"/>
  <c r="AS18" i="31"/>
  <c r="AS20" i="31"/>
  <c r="AS21" i="31"/>
  <c r="AS22" i="31"/>
  <c r="AS23" i="31"/>
  <c r="AS24" i="31"/>
  <c r="AV24" i="31"/>
  <c r="AS25" i="31"/>
  <c r="AS26" i="31"/>
  <c r="AV26" i="31"/>
  <c r="AS27" i="31"/>
  <c r="AS28" i="31"/>
  <c r="AV28" i="31"/>
  <c r="AS29" i="31"/>
  <c r="AS30" i="31"/>
  <c r="AV30" i="31"/>
  <c r="AS31" i="31"/>
  <c r="AS32" i="31"/>
  <c r="AV32" i="31"/>
  <c r="AS33" i="31"/>
  <c r="AS13" i="31"/>
  <c r="AS7" i="31"/>
  <c r="AT37" i="31"/>
  <c r="AS37" i="31"/>
  <c r="AV37" i="31" s="1"/>
  <c r="AV36" i="31"/>
  <c r="AT36" i="31"/>
  <c r="AS36" i="31"/>
  <c r="AT35" i="31"/>
  <c r="AS35" i="31"/>
  <c r="AV35" i="31" s="1"/>
  <c r="AT34" i="31"/>
  <c r="AS34" i="31"/>
  <c r="AV34" i="31" s="1"/>
  <c r="AV33" i="31"/>
  <c r="AV31" i="31"/>
  <c r="AV29" i="31"/>
  <c r="AV27" i="31"/>
  <c r="AV25" i="31"/>
  <c r="AV23" i="31"/>
  <c r="AV20" i="31"/>
  <c r="AS12" i="31"/>
  <c r="AS11" i="31"/>
  <c r="AS10" i="31"/>
  <c r="AT9" i="31"/>
  <c r="AS9" i="31"/>
  <c r="AS8" i="31"/>
  <c r="AT6" i="31"/>
  <c r="AS6" i="31"/>
  <c r="AT5" i="31"/>
  <c r="AS5" i="31"/>
  <c r="AT4" i="31"/>
  <c r="AS4" i="31"/>
  <c r="AT3" i="31"/>
  <c r="AS3" i="31"/>
  <c r="S77" i="18"/>
  <c r="S78" i="18"/>
  <c r="S80" i="18"/>
  <c r="S84" i="18"/>
  <c r="S66" i="18"/>
  <c r="W66" i="18" s="1"/>
  <c r="S76" i="18"/>
  <c r="W76" i="18" s="1"/>
  <c r="S81" i="18"/>
  <c r="W81" i="18" s="1"/>
  <c r="S59" i="18"/>
  <c r="W59" i="18" s="1"/>
  <c r="S75" i="18"/>
  <c r="W75" i="18" s="1"/>
  <c r="S74" i="18"/>
  <c r="W74" i="18" s="1"/>
  <c r="S71" i="18"/>
  <c r="S68" i="18"/>
  <c r="S65" i="18"/>
  <c r="S64" i="18"/>
  <c r="W64" i="18" s="1"/>
  <c r="S63" i="18"/>
  <c r="W63" i="18" s="1"/>
  <c r="S62" i="18"/>
  <c r="W62" i="18" s="1"/>
  <c r="S61" i="18"/>
  <c r="W61" i="18" s="1"/>
  <c r="AR21" i="30"/>
  <c r="AT21" i="30" s="1"/>
  <c r="AR20" i="30"/>
  <c r="AR19" i="30"/>
  <c r="AR18" i="30"/>
  <c r="AR17" i="30"/>
  <c r="AR16" i="30"/>
  <c r="AS23" i="30"/>
  <c r="AS22" i="30"/>
  <c r="AS21" i="30"/>
  <c r="AS20" i="30"/>
  <c r="AS19" i="30"/>
  <c r="AV19" i="30" s="1"/>
  <c r="AS18" i="30"/>
  <c r="AV18" i="30" s="1"/>
  <c r="AS17" i="30"/>
  <c r="AS16" i="30"/>
  <c r="AV16" i="30" s="1"/>
  <c r="AS15" i="30"/>
  <c r="AV15" i="30" s="1"/>
  <c r="AS14" i="30"/>
  <c r="AV14" i="30" s="1"/>
  <c r="AV17" i="30"/>
  <c r="AR34" i="30"/>
  <c r="AQ34" i="30"/>
  <c r="AT34" i="30" s="1"/>
  <c r="AR33" i="30"/>
  <c r="AQ33" i="30"/>
  <c r="AT33" i="30" s="1"/>
  <c r="AR32" i="30"/>
  <c r="AQ32" i="30"/>
  <c r="AT32" i="30" s="1"/>
  <c r="AR31" i="30"/>
  <c r="AQ31" i="30"/>
  <c r="AR30" i="30"/>
  <c r="AQ30" i="30"/>
  <c r="AT30" i="30" s="1"/>
  <c r="AT29" i="30"/>
  <c r="AR29" i="30"/>
  <c r="AQ29" i="30"/>
  <c r="AR28" i="30"/>
  <c r="AQ28" i="30"/>
  <c r="AT28" i="30" s="1"/>
  <c r="AR27" i="30"/>
  <c r="AQ27" i="30"/>
  <c r="AR26" i="30"/>
  <c r="AQ26" i="30"/>
  <c r="AT26" i="30" s="1"/>
  <c r="AT25" i="30"/>
  <c r="AR25" i="30"/>
  <c r="AQ25" i="30"/>
  <c r="AR24" i="30"/>
  <c r="AQ24" i="30"/>
  <c r="AR23" i="30"/>
  <c r="AQ23" i="30"/>
  <c r="AT23" i="30" s="1"/>
  <c r="AR22" i="30"/>
  <c r="AQ22" i="30"/>
  <c r="AQ21" i="30"/>
  <c r="AQ20" i="30"/>
  <c r="AQ19" i="30"/>
  <c r="AT19" i="30" s="1"/>
  <c r="AQ18" i="30"/>
  <c r="AQ17" i="30"/>
  <c r="AQ16" i="30"/>
  <c r="AR15" i="30"/>
  <c r="AQ15" i="30"/>
  <c r="AR14" i="30"/>
  <c r="AQ14" i="30"/>
  <c r="AR13" i="30"/>
  <c r="AQ13" i="30"/>
  <c r="AR12" i="30"/>
  <c r="AQ12" i="30"/>
  <c r="AR11" i="30"/>
  <c r="AQ11" i="30"/>
  <c r="AR10" i="30"/>
  <c r="AQ10" i="30"/>
  <c r="AR9" i="30"/>
  <c r="AQ9" i="30"/>
  <c r="AR8" i="30"/>
  <c r="AQ8" i="30"/>
  <c r="AR7" i="30"/>
  <c r="AQ7" i="30"/>
  <c r="AR6" i="30"/>
  <c r="AQ6" i="30"/>
  <c r="AR5" i="30"/>
  <c r="AQ5" i="30"/>
  <c r="AR4" i="30"/>
  <c r="AQ4" i="30"/>
  <c r="AR3" i="30"/>
  <c r="AQ3" i="30"/>
  <c r="AU1" i="36" l="1"/>
  <c r="AV1" i="35"/>
  <c r="T65" i="18"/>
  <c r="AT3" i="33"/>
  <c r="AT5" i="33"/>
  <c r="AT13" i="33"/>
  <c r="AT8" i="33"/>
  <c r="AT14" i="33"/>
  <c r="AS5" i="33"/>
  <c r="AV5" i="33" s="1"/>
  <c r="AT4" i="33"/>
  <c r="AS8" i="33"/>
  <c r="AV8" i="33" s="1"/>
  <c r="AT6" i="33"/>
  <c r="AS4" i="33"/>
  <c r="AT10" i="33"/>
  <c r="AT12" i="33"/>
  <c r="AT9" i="33"/>
  <c r="AT11" i="33"/>
  <c r="AT7" i="33"/>
  <c r="AS9" i="33"/>
  <c r="AV9" i="33" s="1"/>
  <c r="AS6" i="33"/>
  <c r="AV6" i="33" s="1"/>
  <c r="AS10" i="33"/>
  <c r="AS11" i="33"/>
  <c r="AS3" i="33"/>
  <c r="AV3" i="33" s="1"/>
  <c r="AS7" i="33"/>
  <c r="AV7" i="33" s="1"/>
  <c r="AT21" i="32"/>
  <c r="AT20" i="32"/>
  <c r="AT14" i="32"/>
  <c r="AT18" i="32"/>
  <c r="AT19" i="32"/>
  <c r="AT22" i="32"/>
  <c r="AT26" i="32"/>
  <c r="AT29" i="32"/>
  <c r="AT3" i="32"/>
  <c r="AS5" i="32"/>
  <c r="AV5" i="32" s="1"/>
  <c r="AT4" i="32"/>
  <c r="AT6" i="32"/>
  <c r="AS6" i="32"/>
  <c r="AV6" i="32" s="1"/>
  <c r="AT7" i="32"/>
  <c r="AT9" i="32"/>
  <c r="AT11" i="32"/>
  <c r="AT13" i="32"/>
  <c r="AT15" i="32"/>
  <c r="AT10" i="32"/>
  <c r="AT12" i="32"/>
  <c r="AT5" i="32"/>
  <c r="AT8" i="32"/>
  <c r="AT16" i="32"/>
  <c r="AT25" i="32"/>
  <c r="AS7" i="32"/>
  <c r="AV7" i="32" s="1"/>
  <c r="AT17" i="32"/>
  <c r="AT24" i="32"/>
  <c r="AS3" i="32"/>
  <c r="AV3" i="32" s="1"/>
  <c r="AS8" i="32"/>
  <c r="AV8" i="32" s="1"/>
  <c r="AS4" i="32"/>
  <c r="AV4" i="32" s="1"/>
  <c r="AS9" i="32"/>
  <c r="AV9" i="32" s="1"/>
  <c r="AS10" i="32"/>
  <c r="AV10" i="32" s="1"/>
  <c r="AS11" i="32"/>
  <c r="AV22" i="31"/>
  <c r="AV13" i="31"/>
  <c r="AU12" i="31"/>
  <c r="AV11" i="31"/>
  <c r="AV7" i="31"/>
  <c r="AU6" i="31"/>
  <c r="AX6" i="31" s="1"/>
  <c r="AU7" i="31"/>
  <c r="AX7" i="31" s="1"/>
  <c r="S48" i="18" s="1"/>
  <c r="AU10" i="31"/>
  <c r="AV8" i="31"/>
  <c r="AV21" i="31"/>
  <c r="AV15" i="31"/>
  <c r="AV17" i="31"/>
  <c r="AV16" i="31"/>
  <c r="AV18" i="31"/>
  <c r="AV5" i="31"/>
  <c r="AV9" i="31"/>
  <c r="AU11" i="31"/>
  <c r="AV14" i="31"/>
  <c r="AV10" i="31"/>
  <c r="AV12" i="31"/>
  <c r="AV4" i="31"/>
  <c r="AU5" i="31"/>
  <c r="AX5" i="31" s="1"/>
  <c r="AV3" i="31"/>
  <c r="AV6" i="31"/>
  <c r="AX3" i="31"/>
  <c r="AU8" i="31"/>
  <c r="AX8" i="31" s="1"/>
  <c r="S51" i="18" s="1"/>
  <c r="AU9" i="31"/>
  <c r="AU4" i="31"/>
  <c r="AX4" i="31" s="1"/>
  <c r="AT16" i="30"/>
  <c r="AT14" i="30"/>
  <c r="AT12" i="30"/>
  <c r="AT10" i="30"/>
  <c r="AT7" i="30"/>
  <c r="AT6" i="30"/>
  <c r="AT8" i="30"/>
  <c r="AS10" i="30"/>
  <c r="AV10" i="30" s="1"/>
  <c r="AT9" i="30"/>
  <c r="AS7" i="30"/>
  <c r="AV7" i="30" s="1"/>
  <c r="AS4" i="30"/>
  <c r="AV4" i="30" s="1"/>
  <c r="AT11" i="30"/>
  <c r="AT3" i="30"/>
  <c r="AT17" i="30"/>
  <c r="AS12" i="30"/>
  <c r="AV12" i="30" s="1"/>
  <c r="AS11" i="30"/>
  <c r="AV11" i="30" s="1"/>
  <c r="AS8" i="30"/>
  <c r="AV8" i="30" s="1"/>
  <c r="AS3" i="30"/>
  <c r="AV3" i="30" s="1"/>
  <c r="AT5" i="30"/>
  <c r="AT18" i="30"/>
  <c r="AT20" i="30"/>
  <c r="AT27" i="30"/>
  <c r="AT4" i="30"/>
  <c r="AS6" i="30"/>
  <c r="AV6" i="30" s="1"/>
  <c r="AT13" i="30"/>
  <c r="AT15" i="30"/>
  <c r="AT22" i="30"/>
  <c r="AT24" i="30"/>
  <c r="AT31" i="30"/>
  <c r="AS5" i="30"/>
  <c r="AV5" i="30" s="1"/>
  <c r="AS9" i="30"/>
  <c r="AV9" i="30" s="1"/>
  <c r="AS13" i="30"/>
  <c r="AV13" i="30" s="1"/>
  <c r="J90" i="18"/>
  <c r="I90" i="18"/>
  <c r="H90" i="18"/>
  <c r="G90" i="18"/>
  <c r="F90" i="18"/>
  <c r="E90" i="18"/>
  <c r="D90" i="18"/>
  <c r="R57" i="18"/>
  <c r="W57" i="18" s="1"/>
  <c r="R72" i="18"/>
  <c r="W72" i="18" s="1"/>
  <c r="R73" i="18"/>
  <c r="W73" i="18" s="1"/>
  <c r="R80" i="18"/>
  <c r="R77" i="18"/>
  <c r="W77" i="18" s="1"/>
  <c r="R84" i="18"/>
  <c r="R69" i="18"/>
  <c r="W69" i="18" s="1"/>
  <c r="R70" i="18"/>
  <c r="W70" i="18" s="1"/>
  <c r="R67" i="18"/>
  <c r="R71" i="18"/>
  <c r="R68" i="18"/>
  <c r="AR13" i="29"/>
  <c r="AS13" i="29" s="1"/>
  <c r="AV13" i="29" s="1"/>
  <c r="AS12" i="29"/>
  <c r="AV12" i="29" s="1"/>
  <c r="AR34" i="29"/>
  <c r="AQ34" i="29"/>
  <c r="AT34" i="29" s="1"/>
  <c r="AT33" i="29"/>
  <c r="AR33" i="29"/>
  <c r="AQ33" i="29"/>
  <c r="AR32" i="29"/>
  <c r="AQ32" i="29"/>
  <c r="AT32" i="29" s="1"/>
  <c r="AR31" i="29"/>
  <c r="AQ31" i="29"/>
  <c r="AT31" i="29" s="1"/>
  <c r="AR30" i="29"/>
  <c r="AQ30" i="29"/>
  <c r="AT30" i="29" s="1"/>
  <c r="AT29" i="29"/>
  <c r="AR29" i="29"/>
  <c r="AQ29" i="29"/>
  <c r="AR28" i="29"/>
  <c r="AQ28" i="29"/>
  <c r="AT28" i="29" s="1"/>
  <c r="AR27" i="29"/>
  <c r="AQ27" i="29"/>
  <c r="AT27" i="29" s="1"/>
  <c r="AR26" i="29"/>
  <c r="AQ26" i="29"/>
  <c r="AT26" i="29" s="1"/>
  <c r="AR25" i="29"/>
  <c r="AQ25" i="29"/>
  <c r="AT25" i="29" s="1"/>
  <c r="AR24" i="29"/>
  <c r="AQ24" i="29"/>
  <c r="AT24" i="29" s="1"/>
  <c r="AR23" i="29"/>
  <c r="AQ23" i="29"/>
  <c r="AT23" i="29" s="1"/>
  <c r="AR22" i="29"/>
  <c r="AQ22" i="29"/>
  <c r="AT22" i="29" s="1"/>
  <c r="AR21" i="29"/>
  <c r="AQ21" i="29"/>
  <c r="AR20" i="29"/>
  <c r="AQ20" i="29"/>
  <c r="AR19" i="29"/>
  <c r="AQ19" i="29"/>
  <c r="AT19" i="29" s="1"/>
  <c r="AR18" i="29"/>
  <c r="AQ18" i="29"/>
  <c r="AR17" i="29"/>
  <c r="AQ17" i="29"/>
  <c r="AR16" i="29"/>
  <c r="AQ16" i="29"/>
  <c r="AT16" i="29" s="1"/>
  <c r="AR15" i="29"/>
  <c r="AQ15" i="29"/>
  <c r="AR14" i="29"/>
  <c r="AQ14" i="29"/>
  <c r="AQ13" i="29"/>
  <c r="AR12" i="29"/>
  <c r="AQ12" i="29"/>
  <c r="AR11" i="29"/>
  <c r="AQ11" i="29"/>
  <c r="AR10" i="29"/>
  <c r="AQ10" i="29"/>
  <c r="AR9" i="29"/>
  <c r="AQ9" i="29"/>
  <c r="AR8" i="29"/>
  <c r="AQ8" i="29"/>
  <c r="AR7" i="29"/>
  <c r="AQ7" i="29"/>
  <c r="AR6" i="29"/>
  <c r="AQ6" i="29"/>
  <c r="AR5" i="29"/>
  <c r="AQ5" i="29"/>
  <c r="AR4" i="29"/>
  <c r="AQ4" i="29"/>
  <c r="AR3" i="29"/>
  <c r="AQ3" i="29"/>
  <c r="R47" i="18"/>
  <c r="R45" i="18"/>
  <c r="R43" i="18"/>
  <c r="W43" i="18" s="1"/>
  <c r="R53" i="18"/>
  <c r="W53" i="18" s="1"/>
  <c r="AR5" i="27"/>
  <c r="AR8" i="27"/>
  <c r="AT6" i="28"/>
  <c r="AT37" i="28"/>
  <c r="AS37" i="28"/>
  <c r="AV37" i="28" s="1"/>
  <c r="AV36" i="28"/>
  <c r="AT36" i="28"/>
  <c r="AS36" i="28"/>
  <c r="AT35" i="28"/>
  <c r="AS35" i="28"/>
  <c r="AV35" i="28" s="1"/>
  <c r="AT34" i="28"/>
  <c r="AS34" i="28"/>
  <c r="AV34" i="28" s="1"/>
  <c r="AT33" i="28"/>
  <c r="AS33" i="28"/>
  <c r="AV33" i="28" s="1"/>
  <c r="AV32" i="28"/>
  <c r="AT32" i="28"/>
  <c r="AS32" i="28"/>
  <c r="AT31" i="28"/>
  <c r="AS31" i="28"/>
  <c r="AV31" i="28" s="1"/>
  <c r="AT30" i="28"/>
  <c r="AS30" i="28"/>
  <c r="AV30" i="28" s="1"/>
  <c r="AT29" i="28"/>
  <c r="AS29" i="28"/>
  <c r="AV29" i="28" s="1"/>
  <c r="AV28" i="28"/>
  <c r="AT28" i="28"/>
  <c r="AS28" i="28"/>
  <c r="AT27" i="28"/>
  <c r="AS27" i="28"/>
  <c r="AV27" i="28" s="1"/>
  <c r="AT26" i="28"/>
  <c r="AS26" i="28"/>
  <c r="AV26" i="28" s="1"/>
  <c r="AT25" i="28"/>
  <c r="AS25" i="28"/>
  <c r="AV25" i="28" s="1"/>
  <c r="AT24" i="28"/>
  <c r="AS24" i="28"/>
  <c r="AV24" i="28" s="1"/>
  <c r="AT23" i="28"/>
  <c r="AS23" i="28"/>
  <c r="AV23" i="28" s="1"/>
  <c r="AT22" i="28"/>
  <c r="AS22" i="28"/>
  <c r="AV22" i="28" s="1"/>
  <c r="AT21" i="28"/>
  <c r="AS21" i="28"/>
  <c r="AT20" i="28"/>
  <c r="AV20" i="28" s="1"/>
  <c r="AS20" i="28"/>
  <c r="AT18" i="28"/>
  <c r="AS18" i="28"/>
  <c r="AT17" i="28"/>
  <c r="AS17" i="28"/>
  <c r="AT16" i="28"/>
  <c r="AS16" i="28"/>
  <c r="AT15" i="28"/>
  <c r="AS15" i="28"/>
  <c r="AV15" i="28" s="1"/>
  <c r="AT14" i="28"/>
  <c r="AS14" i="28"/>
  <c r="AT12" i="28"/>
  <c r="AS12" i="28"/>
  <c r="AT11" i="28"/>
  <c r="AS11" i="28"/>
  <c r="AT10" i="28"/>
  <c r="AS10" i="28"/>
  <c r="AT9" i="28"/>
  <c r="AS9" i="28"/>
  <c r="AT8" i="28"/>
  <c r="AS8" i="28"/>
  <c r="AS6" i="28"/>
  <c r="AT5" i="28"/>
  <c r="AS5" i="28"/>
  <c r="AT4" i="28"/>
  <c r="AS4" i="28"/>
  <c r="AT3" i="28"/>
  <c r="AS3" i="28"/>
  <c r="R40" i="18"/>
  <c r="R41" i="18"/>
  <c r="R31" i="18"/>
  <c r="AR34" i="27"/>
  <c r="AQ34" i="27"/>
  <c r="AR33" i="27"/>
  <c r="AT33" i="27" s="1"/>
  <c r="AQ33" i="27"/>
  <c r="AR32" i="27"/>
  <c r="AT32" i="27" s="1"/>
  <c r="AQ32" i="27"/>
  <c r="AR31" i="27"/>
  <c r="AQ31" i="27"/>
  <c r="AR30" i="27"/>
  <c r="AQ30" i="27"/>
  <c r="AT29" i="27"/>
  <c r="AR29" i="27"/>
  <c r="AQ29" i="27"/>
  <c r="AR28" i="27"/>
  <c r="AQ28" i="27"/>
  <c r="AR27" i="27"/>
  <c r="AQ27" i="27"/>
  <c r="AR26" i="27"/>
  <c r="AQ26" i="27"/>
  <c r="AT26" i="27" s="1"/>
  <c r="AT25" i="27"/>
  <c r="AR25" i="27"/>
  <c r="AQ25" i="27"/>
  <c r="AR24" i="27"/>
  <c r="AQ24" i="27"/>
  <c r="AR23" i="27"/>
  <c r="AQ23" i="27"/>
  <c r="AR22" i="27"/>
  <c r="AQ22" i="27"/>
  <c r="AR21" i="27"/>
  <c r="AQ21" i="27"/>
  <c r="AR20" i="27"/>
  <c r="AQ20" i="27"/>
  <c r="AR19" i="27"/>
  <c r="AQ19" i="27"/>
  <c r="AR18" i="27"/>
  <c r="AQ18" i="27"/>
  <c r="AR17" i="27"/>
  <c r="AQ17" i="27"/>
  <c r="AR16" i="27"/>
  <c r="AQ16" i="27"/>
  <c r="AR15" i="27"/>
  <c r="AQ15" i="27"/>
  <c r="AR14" i="27"/>
  <c r="AQ14" i="27"/>
  <c r="AR13" i="27"/>
  <c r="AQ13" i="27"/>
  <c r="AR12" i="27"/>
  <c r="AQ12" i="27"/>
  <c r="AR11" i="27"/>
  <c r="AT11" i="27" s="1"/>
  <c r="AQ11" i="27"/>
  <c r="AR10" i="27"/>
  <c r="AT10" i="27" s="1"/>
  <c r="AQ10" i="27"/>
  <c r="AR9" i="27"/>
  <c r="AQ9" i="27"/>
  <c r="AQ8" i="27"/>
  <c r="AR7" i="27"/>
  <c r="AQ7" i="27"/>
  <c r="AR6" i="27"/>
  <c r="AQ6" i="27"/>
  <c r="AQ5" i="27"/>
  <c r="AR4" i="27"/>
  <c r="AQ4" i="27"/>
  <c r="AR3" i="27"/>
  <c r="AQ3" i="27"/>
  <c r="R24" i="18"/>
  <c r="R29" i="18"/>
  <c r="R22" i="18"/>
  <c r="R17" i="18"/>
  <c r="R16" i="18"/>
  <c r="R26" i="18"/>
  <c r="W26" i="18" s="1"/>
  <c r="AR34" i="26"/>
  <c r="AQ34" i="26"/>
  <c r="AT34" i="26" s="1"/>
  <c r="AR33" i="26"/>
  <c r="AT33" i="26" s="1"/>
  <c r="AQ33" i="26"/>
  <c r="AR32" i="26"/>
  <c r="AQ32" i="26"/>
  <c r="AT32" i="26" s="1"/>
  <c r="AR31" i="26"/>
  <c r="AQ31" i="26"/>
  <c r="AR30" i="26"/>
  <c r="AQ30" i="26"/>
  <c r="AT30" i="26" s="1"/>
  <c r="AT29" i="26"/>
  <c r="AR29" i="26"/>
  <c r="AQ29" i="26"/>
  <c r="AR28" i="26"/>
  <c r="AQ28" i="26"/>
  <c r="AT28" i="26" s="1"/>
  <c r="AR27" i="26"/>
  <c r="AQ27" i="26"/>
  <c r="AT27" i="26" s="1"/>
  <c r="AR26" i="26"/>
  <c r="AQ26" i="26"/>
  <c r="AT26" i="26" s="1"/>
  <c r="AR25" i="26"/>
  <c r="AT25" i="26" s="1"/>
  <c r="AQ25" i="26"/>
  <c r="AR24" i="26"/>
  <c r="AQ24" i="26"/>
  <c r="AR23" i="26"/>
  <c r="AQ23" i="26"/>
  <c r="AT23" i="26" s="1"/>
  <c r="AR22" i="26"/>
  <c r="AQ22" i="26"/>
  <c r="AR21" i="26"/>
  <c r="AT21" i="26" s="1"/>
  <c r="AQ21" i="26"/>
  <c r="AR20" i="26"/>
  <c r="AQ20" i="26"/>
  <c r="AT20" i="26" s="1"/>
  <c r="AR19" i="26"/>
  <c r="AQ19" i="26"/>
  <c r="AR18" i="26"/>
  <c r="AQ18" i="26"/>
  <c r="AR17" i="26"/>
  <c r="AT17" i="26" s="1"/>
  <c r="AQ17" i="26"/>
  <c r="AR16" i="26"/>
  <c r="AQ16" i="26"/>
  <c r="AR15" i="26"/>
  <c r="AQ15" i="26"/>
  <c r="AR14" i="26"/>
  <c r="AQ14" i="26"/>
  <c r="AT13" i="26"/>
  <c r="AR13" i="26"/>
  <c r="AQ13" i="26"/>
  <c r="AR12" i="26"/>
  <c r="AQ12" i="26"/>
  <c r="AT12" i="26" s="1"/>
  <c r="AR11" i="26"/>
  <c r="AQ11" i="26"/>
  <c r="AT11" i="26" s="1"/>
  <c r="AR10" i="26"/>
  <c r="AQ10" i="26"/>
  <c r="AT10" i="26" s="1"/>
  <c r="AR9" i="26"/>
  <c r="AQ9" i="26"/>
  <c r="AR8" i="26"/>
  <c r="AQ8" i="26"/>
  <c r="AR7" i="26"/>
  <c r="AQ7" i="26"/>
  <c r="AR6" i="26"/>
  <c r="AQ6" i="26"/>
  <c r="AR5" i="26"/>
  <c r="AQ5" i="26"/>
  <c r="AR4" i="26"/>
  <c r="AQ4" i="26"/>
  <c r="AR3" i="26"/>
  <c r="AQ3" i="26"/>
  <c r="R4" i="18"/>
  <c r="R6" i="18"/>
  <c r="R5" i="18"/>
  <c r="R9" i="18"/>
  <c r="W9" i="18" s="1"/>
  <c r="R8" i="18"/>
  <c r="W8" i="18" s="1"/>
  <c r="R10" i="18"/>
  <c r="R13" i="18"/>
  <c r="W13" i="18" s="1"/>
  <c r="AR34" i="25"/>
  <c r="AT34" i="25" s="1"/>
  <c r="AQ34" i="25"/>
  <c r="AT33" i="25"/>
  <c r="AR33" i="25"/>
  <c r="AQ33" i="25"/>
  <c r="AR32" i="25"/>
  <c r="AQ32" i="25"/>
  <c r="AT32" i="25" s="1"/>
  <c r="AR31" i="25"/>
  <c r="AQ31" i="25"/>
  <c r="AT31" i="25" s="1"/>
  <c r="AR30" i="25"/>
  <c r="AT30" i="25" s="1"/>
  <c r="AQ30" i="25"/>
  <c r="AR29" i="25"/>
  <c r="AT29" i="25" s="1"/>
  <c r="AQ29" i="25"/>
  <c r="AR28" i="25"/>
  <c r="AQ28" i="25"/>
  <c r="AT28" i="25" s="1"/>
  <c r="AR27" i="25"/>
  <c r="AQ27" i="25"/>
  <c r="AT27" i="25" s="1"/>
  <c r="AR26" i="25"/>
  <c r="AT26" i="25" s="1"/>
  <c r="AQ26" i="25"/>
  <c r="AT25" i="25"/>
  <c r="AR25" i="25"/>
  <c r="AQ25" i="25"/>
  <c r="AR24" i="25"/>
  <c r="AQ24" i="25"/>
  <c r="AT24" i="25" s="1"/>
  <c r="AR23" i="25"/>
  <c r="AQ23" i="25"/>
  <c r="AT23" i="25" s="1"/>
  <c r="AR22" i="25"/>
  <c r="AT22" i="25" s="1"/>
  <c r="AQ22" i="25"/>
  <c r="AR21" i="25"/>
  <c r="AT21" i="25" s="1"/>
  <c r="AQ21" i="25"/>
  <c r="AR20" i="25"/>
  <c r="AQ20" i="25"/>
  <c r="AT20" i="25" s="1"/>
  <c r="AR19" i="25"/>
  <c r="AQ19" i="25"/>
  <c r="AT19" i="25" s="1"/>
  <c r="AR18" i="25"/>
  <c r="AT18" i="25" s="1"/>
  <c r="AQ18" i="25"/>
  <c r="AT17" i="25"/>
  <c r="AR17" i="25"/>
  <c r="AQ17" i="25"/>
  <c r="AR16" i="25"/>
  <c r="AQ16" i="25"/>
  <c r="AT16" i="25" s="1"/>
  <c r="AR15" i="25"/>
  <c r="AQ15" i="25"/>
  <c r="AT15" i="25" s="1"/>
  <c r="AR14" i="25"/>
  <c r="AT14" i="25" s="1"/>
  <c r="AQ14" i="25"/>
  <c r="AR13" i="25"/>
  <c r="AT13" i="25" s="1"/>
  <c r="AQ13" i="25"/>
  <c r="AR12" i="25"/>
  <c r="AQ12" i="25"/>
  <c r="AT12" i="25" s="1"/>
  <c r="AR11" i="25"/>
  <c r="AQ11" i="25"/>
  <c r="AT11" i="25" s="1"/>
  <c r="AR10" i="25"/>
  <c r="AQ10" i="25"/>
  <c r="AT10" i="25" s="1"/>
  <c r="AR9" i="25"/>
  <c r="AQ9" i="25"/>
  <c r="AR8" i="25"/>
  <c r="AQ8" i="25"/>
  <c r="AR7" i="25"/>
  <c r="AQ7" i="25"/>
  <c r="AR6" i="25"/>
  <c r="AQ6" i="25"/>
  <c r="AR5" i="25"/>
  <c r="AQ5" i="25"/>
  <c r="AR4" i="25"/>
  <c r="AQ4" i="25"/>
  <c r="AT4" i="25" s="1"/>
  <c r="AR3" i="25"/>
  <c r="AQ3" i="25"/>
  <c r="W18" i="18"/>
  <c r="W32" i="18"/>
  <c r="W38" i="18"/>
  <c r="W46" i="18"/>
  <c r="W48" i="18"/>
  <c r="W50" i="18"/>
  <c r="W52" i="18"/>
  <c r="W56" i="18"/>
  <c r="W60" i="18"/>
  <c r="W79" i="18"/>
  <c r="W82" i="18"/>
  <c r="W85" i="18"/>
  <c r="W86" i="18"/>
  <c r="W87" i="18"/>
  <c r="W88" i="18"/>
  <c r="W89" i="18"/>
  <c r="Q11" i="18"/>
  <c r="W11" i="18" s="1"/>
  <c r="Q15" i="18"/>
  <c r="W15" i="18" s="1"/>
  <c r="Q4" i="18"/>
  <c r="Q6" i="18"/>
  <c r="Q7" i="18"/>
  <c r="W7" i="18" s="1"/>
  <c r="Q12" i="18"/>
  <c r="W12" i="18" s="1"/>
  <c r="Q5" i="18"/>
  <c r="AR34" i="24"/>
  <c r="AQ34" i="24"/>
  <c r="AR33" i="24"/>
  <c r="AT33" i="24" s="1"/>
  <c r="AQ33" i="24"/>
  <c r="AR32" i="24"/>
  <c r="AQ32" i="24"/>
  <c r="AR31" i="24"/>
  <c r="AQ31" i="24"/>
  <c r="AR30" i="24"/>
  <c r="AQ30" i="24"/>
  <c r="AT29" i="24"/>
  <c r="AR29" i="24"/>
  <c r="AQ29" i="24"/>
  <c r="AR28" i="24"/>
  <c r="AQ28" i="24"/>
  <c r="AT28" i="24" s="1"/>
  <c r="AR27" i="24"/>
  <c r="AQ27" i="24"/>
  <c r="AT27" i="24" s="1"/>
  <c r="AR26" i="24"/>
  <c r="AQ26" i="24"/>
  <c r="AT26" i="24" s="1"/>
  <c r="AR25" i="24"/>
  <c r="AT25" i="24" s="1"/>
  <c r="AQ25" i="24"/>
  <c r="AR24" i="24"/>
  <c r="AQ24" i="24"/>
  <c r="AR23" i="24"/>
  <c r="AQ23" i="24"/>
  <c r="AR22" i="24"/>
  <c r="AQ22" i="24"/>
  <c r="AT21" i="24"/>
  <c r="AR21" i="24"/>
  <c r="AQ21" i="24"/>
  <c r="AR20" i="24"/>
  <c r="AQ20" i="24"/>
  <c r="AT20" i="24" s="1"/>
  <c r="AR19" i="24"/>
  <c r="AQ19" i="24"/>
  <c r="AT19" i="24" s="1"/>
  <c r="AR18" i="24"/>
  <c r="AQ18" i="24"/>
  <c r="AT18" i="24" s="1"/>
  <c r="AR17" i="24"/>
  <c r="AT17" i="24" s="1"/>
  <c r="AQ17" i="24"/>
  <c r="AR16" i="24"/>
  <c r="AQ16" i="24"/>
  <c r="AR15" i="24"/>
  <c r="AQ15" i="24"/>
  <c r="AR14" i="24"/>
  <c r="AQ14" i="24"/>
  <c r="AT13" i="24"/>
  <c r="AR13" i="24"/>
  <c r="AQ13" i="24"/>
  <c r="AR12" i="24"/>
  <c r="AQ12" i="24"/>
  <c r="AT12" i="24" s="1"/>
  <c r="AR11" i="24"/>
  <c r="AQ11" i="24"/>
  <c r="AT11" i="24" s="1"/>
  <c r="AR10" i="24"/>
  <c r="AQ10" i="24"/>
  <c r="AT10" i="24" s="1"/>
  <c r="AR9" i="24"/>
  <c r="AQ9" i="24"/>
  <c r="AR8" i="24"/>
  <c r="AQ8" i="24"/>
  <c r="AR7" i="24"/>
  <c r="AQ7" i="24"/>
  <c r="AR6" i="24"/>
  <c r="AQ6" i="24"/>
  <c r="AR5" i="24"/>
  <c r="AQ5" i="24"/>
  <c r="AR4" i="24"/>
  <c r="AQ4" i="24"/>
  <c r="AR3" i="24"/>
  <c r="AQ3" i="24"/>
  <c r="Q24" i="18"/>
  <c r="Q29" i="18"/>
  <c r="Q25" i="18"/>
  <c r="W25" i="18" s="1"/>
  <c r="Q27" i="18"/>
  <c r="W27" i="18" s="1"/>
  <c r="Q21" i="18"/>
  <c r="W21" i="18" s="1"/>
  <c r="Q22" i="18"/>
  <c r="Q23" i="18"/>
  <c r="W23" i="18" s="1"/>
  <c r="Q34" i="18"/>
  <c r="W34" i="18" s="1"/>
  <c r="Q40" i="18"/>
  <c r="Q33" i="18"/>
  <c r="Q39" i="18"/>
  <c r="W39" i="18" s="1"/>
  <c r="Q31" i="18"/>
  <c r="Q37" i="18"/>
  <c r="Q41" i="18"/>
  <c r="AR34" i="23"/>
  <c r="AQ34" i="23"/>
  <c r="AT34" i="23" s="1"/>
  <c r="AT33" i="23"/>
  <c r="AR33" i="23"/>
  <c r="AQ33" i="23"/>
  <c r="AR32" i="23"/>
  <c r="AQ32" i="23"/>
  <c r="AT32" i="23" s="1"/>
  <c r="AR31" i="23"/>
  <c r="AQ31" i="23"/>
  <c r="AT31" i="23" s="1"/>
  <c r="AR30" i="23"/>
  <c r="AQ30" i="23"/>
  <c r="AT30" i="23" s="1"/>
  <c r="AT29" i="23"/>
  <c r="AR29" i="23"/>
  <c r="AQ29" i="23"/>
  <c r="AR28" i="23"/>
  <c r="AQ28" i="23"/>
  <c r="AT28" i="23" s="1"/>
  <c r="AR27" i="23"/>
  <c r="AQ27" i="23"/>
  <c r="AT27" i="23" s="1"/>
  <c r="AR26" i="23"/>
  <c r="AQ26" i="23"/>
  <c r="AT26" i="23" s="1"/>
  <c r="AT25" i="23"/>
  <c r="AR25" i="23"/>
  <c r="AQ25" i="23"/>
  <c r="AR24" i="23"/>
  <c r="AQ24" i="23"/>
  <c r="AT24" i="23" s="1"/>
  <c r="AR23" i="23"/>
  <c r="AQ23" i="23"/>
  <c r="AT23" i="23" s="1"/>
  <c r="AR22" i="23"/>
  <c r="AQ22" i="23"/>
  <c r="AT22" i="23" s="1"/>
  <c r="AT21" i="23"/>
  <c r="AR21" i="23"/>
  <c r="AQ21" i="23"/>
  <c r="AR20" i="23"/>
  <c r="AQ20" i="23"/>
  <c r="AT20" i="23" s="1"/>
  <c r="AR19" i="23"/>
  <c r="AQ19" i="23"/>
  <c r="AR18" i="23"/>
  <c r="AQ18" i="23"/>
  <c r="AR17" i="23"/>
  <c r="AQ17" i="23"/>
  <c r="AR16" i="23"/>
  <c r="AQ16" i="23"/>
  <c r="AR15" i="23"/>
  <c r="AQ15" i="23"/>
  <c r="AR14" i="23"/>
  <c r="AQ14" i="23"/>
  <c r="AR13" i="23"/>
  <c r="AQ13" i="23"/>
  <c r="AT13" i="23" s="1"/>
  <c r="AR12" i="23"/>
  <c r="AQ12" i="23"/>
  <c r="AT12" i="23" s="1"/>
  <c r="AR11" i="23"/>
  <c r="AQ11" i="23"/>
  <c r="AT11" i="23" s="1"/>
  <c r="AR10" i="23"/>
  <c r="AQ10" i="23"/>
  <c r="AT10" i="23" s="1"/>
  <c r="AR9" i="23"/>
  <c r="AQ9" i="23"/>
  <c r="AR8" i="23"/>
  <c r="AQ8" i="23"/>
  <c r="AR7" i="23"/>
  <c r="AQ7" i="23"/>
  <c r="AR6" i="23"/>
  <c r="AQ6" i="23"/>
  <c r="AR5" i="23"/>
  <c r="AQ5" i="23"/>
  <c r="AR4" i="23"/>
  <c r="AQ4" i="23"/>
  <c r="AR3" i="23"/>
  <c r="AQ3" i="23"/>
  <c r="AR34" i="22"/>
  <c r="AQ34" i="22"/>
  <c r="AT34" i="22" s="1"/>
  <c r="AR33" i="22"/>
  <c r="AT33" i="22" s="1"/>
  <c r="AQ33" i="22"/>
  <c r="AR32" i="22"/>
  <c r="AQ32" i="22"/>
  <c r="AT32" i="22" s="1"/>
  <c r="AR31" i="22"/>
  <c r="AQ31" i="22"/>
  <c r="AR30" i="22"/>
  <c r="AQ30" i="22"/>
  <c r="AT30" i="22" s="1"/>
  <c r="AT29" i="22"/>
  <c r="AR29" i="22"/>
  <c r="AQ29" i="22"/>
  <c r="AR28" i="22"/>
  <c r="AQ28" i="22"/>
  <c r="AT28" i="22" s="1"/>
  <c r="AR27" i="22"/>
  <c r="AQ27" i="22"/>
  <c r="AR26" i="22"/>
  <c r="AQ26" i="22"/>
  <c r="AT26" i="22" s="1"/>
  <c r="AR25" i="22"/>
  <c r="AT25" i="22" s="1"/>
  <c r="AQ25" i="22"/>
  <c r="AR24" i="22"/>
  <c r="AQ24" i="22"/>
  <c r="AR23" i="22"/>
  <c r="AQ23" i="22"/>
  <c r="AT23" i="22" s="1"/>
  <c r="AR22" i="22"/>
  <c r="AQ22" i="22"/>
  <c r="AR21" i="22"/>
  <c r="AT21" i="22" s="1"/>
  <c r="AQ21" i="22"/>
  <c r="AR20" i="22"/>
  <c r="AQ20" i="22"/>
  <c r="AR19" i="22"/>
  <c r="AQ19" i="22"/>
  <c r="AR18" i="22"/>
  <c r="AQ18" i="22"/>
  <c r="AR17" i="22"/>
  <c r="AT17" i="22" s="1"/>
  <c r="AQ17" i="22"/>
  <c r="AR16" i="22"/>
  <c r="AQ16" i="22"/>
  <c r="AR15" i="22"/>
  <c r="AQ15" i="22"/>
  <c r="AR14" i="22"/>
  <c r="AQ14" i="22"/>
  <c r="AR13" i="22"/>
  <c r="AT13" i="22" s="1"/>
  <c r="AQ13" i="22"/>
  <c r="AR12" i="22"/>
  <c r="AQ12" i="22"/>
  <c r="AT12" i="22" s="1"/>
  <c r="AR11" i="22"/>
  <c r="AQ11" i="22"/>
  <c r="AT11" i="22" s="1"/>
  <c r="AT10" i="22"/>
  <c r="AR10" i="22"/>
  <c r="AS10" i="22" s="1"/>
  <c r="AQ10" i="22"/>
  <c r="AR9" i="22"/>
  <c r="AQ9" i="22"/>
  <c r="AR8" i="22"/>
  <c r="AQ8" i="22"/>
  <c r="AR7" i="22"/>
  <c r="AQ7" i="22"/>
  <c r="AR6" i="22"/>
  <c r="AQ6" i="22"/>
  <c r="AR5" i="22"/>
  <c r="AQ5" i="22"/>
  <c r="AR4" i="22"/>
  <c r="AQ4" i="22"/>
  <c r="AR3" i="22"/>
  <c r="AQ3" i="22"/>
  <c r="Q44" i="18"/>
  <c r="W44" i="18" s="1"/>
  <c r="AT34" i="21"/>
  <c r="AR34" i="21"/>
  <c r="AQ34" i="21"/>
  <c r="AR33" i="21"/>
  <c r="AT33" i="21" s="1"/>
  <c r="AQ33" i="21"/>
  <c r="AR32" i="21"/>
  <c r="AQ32" i="21"/>
  <c r="AT32" i="21" s="1"/>
  <c r="AR31" i="21"/>
  <c r="AQ31" i="21"/>
  <c r="AT31" i="21" s="1"/>
  <c r="AT30" i="21"/>
  <c r="AR30" i="21"/>
  <c r="AQ30" i="21"/>
  <c r="AR29" i="21"/>
  <c r="AT29" i="21" s="1"/>
  <c r="AQ29" i="21"/>
  <c r="AR28" i="21"/>
  <c r="AQ28" i="21"/>
  <c r="AT28" i="21" s="1"/>
  <c r="AR27" i="21"/>
  <c r="AQ27" i="21"/>
  <c r="AT27" i="21" s="1"/>
  <c r="AT26" i="21"/>
  <c r="AR26" i="21"/>
  <c r="AQ26" i="21"/>
  <c r="AR25" i="21"/>
  <c r="AQ25" i="21"/>
  <c r="AR24" i="21"/>
  <c r="AQ24" i="21"/>
  <c r="AT24" i="21" s="1"/>
  <c r="AR23" i="21"/>
  <c r="AQ23" i="21"/>
  <c r="AT23" i="21" s="1"/>
  <c r="AT22" i="21"/>
  <c r="AR22" i="21"/>
  <c r="AQ22" i="21"/>
  <c r="AR21" i="21"/>
  <c r="AQ21" i="21"/>
  <c r="AR20" i="21"/>
  <c r="AQ20" i="21"/>
  <c r="AR19" i="21"/>
  <c r="AQ19" i="21"/>
  <c r="AT19" i="21" s="1"/>
  <c r="AR18" i="21"/>
  <c r="AQ18" i="21"/>
  <c r="AR17" i="21"/>
  <c r="AQ17" i="21"/>
  <c r="AR16" i="21"/>
  <c r="AQ16" i="21"/>
  <c r="AR15" i="21"/>
  <c r="AQ15" i="21"/>
  <c r="AR14" i="21"/>
  <c r="AQ14" i="21"/>
  <c r="AR13" i="21"/>
  <c r="AQ13" i="21"/>
  <c r="AR12" i="21"/>
  <c r="AQ12" i="21"/>
  <c r="AT12" i="21" s="1"/>
  <c r="AR11" i="21"/>
  <c r="AS11" i="21" s="1"/>
  <c r="AQ11" i="21"/>
  <c r="AR10" i="21"/>
  <c r="AQ10" i="21"/>
  <c r="AR9" i="21"/>
  <c r="AQ9" i="21"/>
  <c r="AR8" i="21"/>
  <c r="AQ8" i="21"/>
  <c r="AR7" i="21"/>
  <c r="AS7" i="21" s="1"/>
  <c r="AQ7" i="21"/>
  <c r="AR6" i="21"/>
  <c r="AS6" i="21" s="1"/>
  <c r="AQ6" i="21"/>
  <c r="AR5" i="21"/>
  <c r="AQ5" i="21"/>
  <c r="AS5" i="21" s="1"/>
  <c r="AV5" i="21" s="1"/>
  <c r="Q45" i="18" s="1"/>
  <c r="AR4" i="21"/>
  <c r="AQ4" i="21"/>
  <c r="AR3" i="21"/>
  <c r="AQ3" i="21"/>
  <c r="AV1" i="20"/>
  <c r="Q80" i="18"/>
  <c r="Q84" i="18"/>
  <c r="Q67" i="18"/>
  <c r="Q68" i="18"/>
  <c r="Q65" i="18"/>
  <c r="W65" i="18" s="1"/>
  <c r="Q58" i="18"/>
  <c r="W58" i="18" s="1"/>
  <c r="Q71" i="18"/>
  <c r="W71" i="18" s="1"/>
  <c r="Q83" i="18"/>
  <c r="W83" i="18" s="1"/>
  <c r="Q78" i="18"/>
  <c r="W78" i="18" s="1"/>
  <c r="AV4" i="20"/>
  <c r="AV5" i="20"/>
  <c r="AV6" i="20"/>
  <c r="AV7" i="20"/>
  <c r="AV8" i="20"/>
  <c r="AV9" i="20"/>
  <c r="AV10" i="20"/>
  <c r="AV11" i="20"/>
  <c r="AS4" i="20"/>
  <c r="AS5" i="20"/>
  <c r="AS6" i="20"/>
  <c r="AS7" i="20"/>
  <c r="AS8" i="20"/>
  <c r="AS9" i="20"/>
  <c r="AS10" i="20"/>
  <c r="AS11" i="20"/>
  <c r="AV3" i="20"/>
  <c r="AS3" i="20"/>
  <c r="AR4" i="20"/>
  <c r="AR34" i="20"/>
  <c r="AQ34" i="20"/>
  <c r="AT34" i="20" s="1"/>
  <c r="AR33" i="20"/>
  <c r="AQ33" i="20"/>
  <c r="AT33" i="20" s="1"/>
  <c r="AR32" i="20"/>
  <c r="AQ32" i="20"/>
  <c r="AR31" i="20"/>
  <c r="AQ31" i="20"/>
  <c r="AT31" i="20" s="1"/>
  <c r="AR30" i="20"/>
  <c r="AQ30" i="20"/>
  <c r="AR29" i="20"/>
  <c r="AQ29" i="20"/>
  <c r="AT29" i="20" s="1"/>
  <c r="AR28" i="20"/>
  <c r="AQ28" i="20"/>
  <c r="AR27" i="20"/>
  <c r="AQ27" i="20"/>
  <c r="AT27" i="20" s="1"/>
  <c r="AR26" i="20"/>
  <c r="AQ26" i="20"/>
  <c r="AT26" i="20" s="1"/>
  <c r="AR25" i="20"/>
  <c r="AQ25" i="20"/>
  <c r="AT25" i="20" s="1"/>
  <c r="AR24" i="20"/>
  <c r="AQ24" i="20"/>
  <c r="AR23" i="20"/>
  <c r="AQ23" i="20"/>
  <c r="AT23" i="20" s="1"/>
  <c r="AR22" i="20"/>
  <c r="AQ22" i="20"/>
  <c r="AT22" i="20" s="1"/>
  <c r="AR21" i="20"/>
  <c r="AQ21" i="20"/>
  <c r="AR20" i="20"/>
  <c r="AQ20" i="20"/>
  <c r="AR19" i="20"/>
  <c r="AQ19" i="20"/>
  <c r="AR18" i="20"/>
  <c r="AQ18" i="20"/>
  <c r="AR17" i="20"/>
  <c r="AQ17" i="20"/>
  <c r="AR16" i="20"/>
  <c r="AQ16" i="20"/>
  <c r="AR15" i="20"/>
  <c r="AQ15" i="20"/>
  <c r="AR14" i="20"/>
  <c r="AQ14" i="20"/>
  <c r="AR13" i="20"/>
  <c r="AQ13" i="20"/>
  <c r="AR12" i="20"/>
  <c r="AQ12" i="20"/>
  <c r="AT12" i="20" s="1"/>
  <c r="AR11" i="20"/>
  <c r="AQ11" i="20"/>
  <c r="AR10" i="20"/>
  <c r="AQ10" i="20"/>
  <c r="AR9" i="20"/>
  <c r="AQ9" i="20"/>
  <c r="AR8" i="20"/>
  <c r="AQ8" i="20"/>
  <c r="AR7" i="20"/>
  <c r="AQ7" i="20"/>
  <c r="AR6" i="20"/>
  <c r="AQ6" i="20"/>
  <c r="AR5" i="20"/>
  <c r="AQ5" i="20"/>
  <c r="AQ4" i="20"/>
  <c r="AR3" i="20"/>
  <c r="AQ3" i="20"/>
  <c r="P90" i="18"/>
  <c r="O90" i="18"/>
  <c r="N90" i="18"/>
  <c r="M90" i="18"/>
  <c r="L90" i="18"/>
  <c r="K90" i="18"/>
  <c r="W24" i="18" l="1"/>
  <c r="W4" i="18"/>
  <c r="AV1" i="33"/>
  <c r="AV1" i="32"/>
  <c r="AX1" i="31"/>
  <c r="AV1" i="30"/>
  <c r="W84" i="18"/>
  <c r="W31" i="18"/>
  <c r="W41" i="18"/>
  <c r="W22" i="18"/>
  <c r="W80" i="18"/>
  <c r="W29" i="18"/>
  <c r="W6" i="18"/>
  <c r="W67" i="18"/>
  <c r="W45" i="18"/>
  <c r="W40" i="18"/>
  <c r="W5" i="18"/>
  <c r="AT17" i="29"/>
  <c r="AT21" i="29"/>
  <c r="AT12" i="29"/>
  <c r="AT11" i="29"/>
  <c r="AT13" i="29"/>
  <c r="AS10" i="29"/>
  <c r="AV10" i="29" s="1"/>
  <c r="AT4" i="29"/>
  <c r="AS11" i="29"/>
  <c r="AV11" i="29" s="1"/>
  <c r="AT3" i="29"/>
  <c r="AT14" i="29"/>
  <c r="AT10" i="29"/>
  <c r="AT9" i="29"/>
  <c r="AS7" i="29"/>
  <c r="AV7" i="29" s="1"/>
  <c r="AT6" i="29"/>
  <c r="AS3" i="29"/>
  <c r="AV3" i="29" s="1"/>
  <c r="AS6" i="29"/>
  <c r="AV6" i="29" s="1"/>
  <c r="AT5" i="29"/>
  <c r="AT8" i="29"/>
  <c r="AT18" i="29"/>
  <c r="AT20" i="29"/>
  <c r="AT7" i="29"/>
  <c r="AT15" i="29"/>
  <c r="AS4" i="29"/>
  <c r="AV4" i="29" s="1"/>
  <c r="AS8" i="29"/>
  <c r="AV8" i="29" s="1"/>
  <c r="AS5" i="29"/>
  <c r="AV5" i="29" s="1"/>
  <c r="AS9" i="29"/>
  <c r="AV9" i="29" s="1"/>
  <c r="AV5" i="28"/>
  <c r="AV4" i="28"/>
  <c r="AU5" i="28"/>
  <c r="AX5" i="28" s="1"/>
  <c r="AV11" i="28"/>
  <c r="AV14" i="28"/>
  <c r="AV10" i="28"/>
  <c r="AV12" i="28"/>
  <c r="AU4" i="28"/>
  <c r="AX4" i="28" s="1"/>
  <c r="AV9" i="28"/>
  <c r="AV8" i="28"/>
  <c r="AV6" i="28"/>
  <c r="AV16" i="28"/>
  <c r="AV18" i="28"/>
  <c r="AV21" i="28"/>
  <c r="AV3" i="28"/>
  <c r="AV17" i="28"/>
  <c r="AU6" i="28"/>
  <c r="AX6" i="28" s="1"/>
  <c r="AU8" i="28"/>
  <c r="AU9" i="28"/>
  <c r="AU10" i="28"/>
  <c r="AU11" i="28"/>
  <c r="AU12" i="28"/>
  <c r="AU3" i="28"/>
  <c r="AX3" i="28" s="1"/>
  <c r="AT5" i="27"/>
  <c r="AS5" i="27"/>
  <c r="AV5" i="27" s="1"/>
  <c r="R37" i="18" s="1"/>
  <c r="W37" i="18" s="1"/>
  <c r="AS8" i="27"/>
  <c r="AV8" i="27" s="1"/>
  <c r="R33" i="18" s="1"/>
  <c r="W33" i="18" s="1"/>
  <c r="AT24" i="27"/>
  <c r="AT28" i="27"/>
  <c r="AT21" i="27"/>
  <c r="AT20" i="27"/>
  <c r="AT12" i="27"/>
  <c r="AT13" i="27"/>
  <c r="AT4" i="27"/>
  <c r="AT19" i="27"/>
  <c r="AT8" i="27"/>
  <c r="AT3" i="27"/>
  <c r="AT9" i="27"/>
  <c r="AT16" i="27"/>
  <c r="AT17" i="27"/>
  <c r="AT14" i="27"/>
  <c r="AT23" i="27"/>
  <c r="AT30" i="27"/>
  <c r="AS4" i="27"/>
  <c r="AV4" i="27" s="1"/>
  <c r="AT6" i="27"/>
  <c r="AS9" i="27"/>
  <c r="AT18" i="27"/>
  <c r="AT27" i="27"/>
  <c r="AT34" i="27"/>
  <c r="AT7" i="27"/>
  <c r="AT15" i="27"/>
  <c r="AT22" i="27"/>
  <c r="AT31" i="27"/>
  <c r="AS6" i="27"/>
  <c r="AS10" i="27"/>
  <c r="AS11" i="27"/>
  <c r="AS3" i="27"/>
  <c r="AV3" i="27" s="1"/>
  <c r="AS7" i="27"/>
  <c r="AV7" i="27" s="1"/>
  <c r="AT3" i="26"/>
  <c r="AT19" i="26"/>
  <c r="AT18" i="26"/>
  <c r="AT16" i="26"/>
  <c r="AT14" i="26"/>
  <c r="AT8" i="26"/>
  <c r="AT4" i="26"/>
  <c r="AT7" i="26"/>
  <c r="AT6" i="26"/>
  <c r="AS5" i="26"/>
  <c r="AV5" i="26" s="1"/>
  <c r="AT9" i="26"/>
  <c r="AS4" i="26"/>
  <c r="AV4" i="26" s="1"/>
  <c r="AT5" i="26"/>
  <c r="AS8" i="26"/>
  <c r="AV8" i="26" s="1"/>
  <c r="AS9" i="26"/>
  <c r="AV9" i="26" s="1"/>
  <c r="AT15" i="26"/>
  <c r="AT22" i="26"/>
  <c r="AT24" i="26"/>
  <c r="AT31" i="26"/>
  <c r="AS6" i="26"/>
  <c r="AV6" i="26" s="1"/>
  <c r="AS10" i="26"/>
  <c r="AS11" i="26"/>
  <c r="AS3" i="26"/>
  <c r="AS7" i="26"/>
  <c r="AV7" i="26" s="1"/>
  <c r="AT9" i="25"/>
  <c r="AT8" i="25"/>
  <c r="AT3" i="25"/>
  <c r="AT7" i="25"/>
  <c r="AS5" i="25"/>
  <c r="AV5" i="25" s="1"/>
  <c r="AT5" i="25"/>
  <c r="AS8" i="25"/>
  <c r="AV8" i="25" s="1"/>
  <c r="AS4" i="25"/>
  <c r="AV4" i="25" s="1"/>
  <c r="AS9" i="25"/>
  <c r="AV9" i="25" s="1"/>
  <c r="AT6" i="25"/>
  <c r="AS6" i="25"/>
  <c r="AV6" i="25" s="1"/>
  <c r="AS10" i="25"/>
  <c r="AS11" i="25"/>
  <c r="AS3" i="25"/>
  <c r="AV3" i="25" s="1"/>
  <c r="AS7" i="25"/>
  <c r="AV7" i="25" s="1"/>
  <c r="AS8" i="24"/>
  <c r="AV8" i="24" s="1"/>
  <c r="AT3" i="24"/>
  <c r="AT9" i="24"/>
  <c r="AT5" i="24"/>
  <c r="AT4" i="24"/>
  <c r="AT6" i="24"/>
  <c r="AT8" i="24"/>
  <c r="AT14" i="24"/>
  <c r="AT16" i="24"/>
  <c r="AT23" i="24"/>
  <c r="AT30" i="24"/>
  <c r="AT32" i="24"/>
  <c r="AS4" i="24"/>
  <c r="AV4" i="24" s="1"/>
  <c r="AS5" i="24"/>
  <c r="AV5" i="24" s="1"/>
  <c r="AT34" i="24"/>
  <c r="AS9" i="24"/>
  <c r="AV9" i="24" s="1"/>
  <c r="AT15" i="24"/>
  <c r="AT22" i="24"/>
  <c r="AT24" i="24"/>
  <c r="AT31" i="24"/>
  <c r="AT7" i="24"/>
  <c r="AS6" i="24"/>
  <c r="AV6" i="24" s="1"/>
  <c r="AS10" i="24"/>
  <c r="AS11" i="24"/>
  <c r="AS3" i="24"/>
  <c r="AV3" i="24" s="1"/>
  <c r="AS7" i="24"/>
  <c r="AV7" i="24" s="1"/>
  <c r="AT19" i="23"/>
  <c r="AT18" i="23"/>
  <c r="AT8" i="23"/>
  <c r="AS5" i="23"/>
  <c r="AV5" i="23" s="1"/>
  <c r="AS4" i="23"/>
  <c r="AV4" i="23" s="1"/>
  <c r="AT3" i="23"/>
  <c r="AS8" i="23"/>
  <c r="AV8" i="23" s="1"/>
  <c r="AT4" i="23"/>
  <c r="AT5" i="23"/>
  <c r="AT17" i="23"/>
  <c r="AT9" i="23"/>
  <c r="AT6" i="23"/>
  <c r="AT14" i="23"/>
  <c r="AT16" i="23"/>
  <c r="AT7" i="23"/>
  <c r="AS9" i="23"/>
  <c r="AV9" i="23" s="1"/>
  <c r="AT15" i="23"/>
  <c r="AS6" i="23"/>
  <c r="AV6" i="23" s="1"/>
  <c r="AS10" i="23"/>
  <c r="AS11" i="23"/>
  <c r="AS3" i="23"/>
  <c r="AV3" i="23" s="1"/>
  <c r="AS7" i="23"/>
  <c r="AV7" i="23" s="1"/>
  <c r="AT16" i="22"/>
  <c r="AT19" i="22"/>
  <c r="AT14" i="22"/>
  <c r="AT8" i="22"/>
  <c r="AS7" i="22"/>
  <c r="AV7" i="22" s="1"/>
  <c r="AT6" i="22"/>
  <c r="AT3" i="22"/>
  <c r="AT9" i="22"/>
  <c r="AS4" i="22"/>
  <c r="AV4" i="22" s="1"/>
  <c r="AT4" i="22"/>
  <c r="AT5" i="22"/>
  <c r="AS8" i="22"/>
  <c r="AV8" i="22" s="1"/>
  <c r="AT18" i="22"/>
  <c r="AT20" i="22"/>
  <c r="AT27" i="22"/>
  <c r="AS6" i="22"/>
  <c r="AV6" i="22" s="1"/>
  <c r="AS3" i="22"/>
  <c r="AV3" i="22" s="1"/>
  <c r="AT7" i="22"/>
  <c r="AS11" i="22"/>
  <c r="AT15" i="22"/>
  <c r="AT22" i="22"/>
  <c r="AT24" i="22"/>
  <c r="AT31" i="22"/>
  <c r="AS5" i="22"/>
  <c r="AV5" i="22" s="1"/>
  <c r="AS9" i="22"/>
  <c r="AV9" i="22" s="1"/>
  <c r="AT13" i="21"/>
  <c r="AT14" i="21"/>
  <c r="AT9" i="21"/>
  <c r="AT10" i="21"/>
  <c r="AT16" i="21"/>
  <c r="AT3" i="21"/>
  <c r="AT6" i="21"/>
  <c r="AT8" i="21"/>
  <c r="AT17" i="21"/>
  <c r="AT21" i="21"/>
  <c r="AS10" i="21"/>
  <c r="AT25" i="21"/>
  <c r="AT18" i="21"/>
  <c r="AS3" i="21"/>
  <c r="AV3" i="21" s="1"/>
  <c r="AT4" i="21"/>
  <c r="AT5" i="21"/>
  <c r="AT11" i="21"/>
  <c r="AT20" i="21"/>
  <c r="AT7" i="21"/>
  <c r="AS9" i="21"/>
  <c r="AT15" i="21"/>
  <c r="AS4" i="21"/>
  <c r="AV4" i="21" s="1"/>
  <c r="Q47" i="18" s="1"/>
  <c r="W47" i="18" s="1"/>
  <c r="AS8" i="21"/>
  <c r="C90" i="18"/>
  <c r="AT13" i="20"/>
  <c r="AT20" i="20"/>
  <c r="AT24" i="20"/>
  <c r="AT28" i="20"/>
  <c r="AT30" i="20"/>
  <c r="AT32" i="20"/>
  <c r="AT17" i="20"/>
  <c r="AT21" i="20"/>
  <c r="AT10" i="20"/>
  <c r="AT19" i="20"/>
  <c r="AT18" i="20"/>
  <c r="AT16" i="20"/>
  <c r="AT15" i="20"/>
  <c r="AT14" i="20"/>
  <c r="AT9" i="20"/>
  <c r="AT5" i="20"/>
  <c r="AT3" i="20"/>
  <c r="AT11" i="20"/>
  <c r="AT8" i="20"/>
  <c r="AT7" i="20"/>
  <c r="AT6" i="20"/>
  <c r="AT4" i="20"/>
  <c r="AV1" i="29" l="1"/>
  <c r="AX1" i="28"/>
  <c r="AV1" i="27"/>
  <c r="AV1" i="26"/>
  <c r="AV1" i="25"/>
  <c r="AV1" i="24"/>
  <c r="AV1" i="23"/>
  <c r="AV1" i="22"/>
  <c r="AV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K2" authorId="0" shapeId="0" xr:uid="{5EA5F1F3-642B-485C-A276-0668F99B5007}">
      <text>
        <r>
          <rPr>
            <sz val="9"/>
            <color indexed="81"/>
            <rFont val="Tahoma"/>
            <family val="2"/>
          </rPr>
          <t xml:space="preserve">24/2-2019
</t>
        </r>
      </text>
    </comment>
    <comment ref="L2" authorId="0" shapeId="0" xr:uid="{9952DB7F-E1A4-48B9-9532-3F6B67ACFB42}">
      <text>
        <r>
          <rPr>
            <sz val="9"/>
            <color indexed="81"/>
            <rFont val="Tahoma"/>
            <family val="2"/>
          </rPr>
          <t xml:space="preserve">7/4-2019
</t>
        </r>
      </text>
    </comment>
    <comment ref="M2" authorId="0" shapeId="0" xr:uid="{72FF4266-5CC5-454E-9EB0-003383AF4487}">
      <text>
        <r>
          <rPr>
            <sz val="9"/>
            <color indexed="81"/>
            <rFont val="Tahoma"/>
            <family val="2"/>
          </rPr>
          <t xml:space="preserve">2/6-2019
</t>
        </r>
      </text>
    </comment>
    <comment ref="Q2" authorId="0" shapeId="0" xr:uid="{D68ECFF2-7942-4CFE-A5DC-736357E1AA6C}">
      <text>
        <r>
          <rPr>
            <sz val="9"/>
            <color indexed="81"/>
            <rFont val="Tahoma"/>
            <family val="2"/>
          </rPr>
          <t xml:space="preserve">24/2-2019
</t>
        </r>
      </text>
    </comment>
    <comment ref="R2" authorId="0" shapeId="0" xr:uid="{10E73F71-3202-42EB-A7BE-9A700BC0468C}">
      <text>
        <r>
          <rPr>
            <sz val="9"/>
            <color indexed="81"/>
            <rFont val="Tahoma"/>
            <family val="2"/>
          </rPr>
          <t xml:space="preserve">7/4-2019
</t>
        </r>
      </text>
    </comment>
    <comment ref="S2" authorId="0" shapeId="0" xr:uid="{34AD7D24-51BE-4803-9866-59D9FCC0E90F}">
      <text>
        <r>
          <rPr>
            <sz val="9"/>
            <color indexed="81"/>
            <rFont val="Tahoma"/>
            <family val="2"/>
          </rPr>
          <t xml:space="preserve">2/6-2019
</t>
        </r>
      </text>
    </comment>
    <comment ref="K3" authorId="0" shapeId="0" xr:uid="{DE2FEE41-B11B-4DC8-9918-4B4711EAD93F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L3" authorId="0" shapeId="0" xr:uid="{57944D52-B831-44D1-A318-6F8FF9675FCA}">
      <text>
        <r>
          <rPr>
            <b/>
            <sz val="9"/>
            <color indexed="81"/>
            <rFont val="Tahoma"/>
            <family val="2"/>
          </rPr>
          <t>Fredericia Fægteklub</t>
        </r>
      </text>
    </comment>
    <comment ref="N3" authorId="0" shapeId="0" xr:uid="{32ABFD3A-9DFF-4B68-B211-6980B5567C75}">
      <text>
        <r>
          <rPr>
            <b/>
            <sz val="9"/>
            <color indexed="81"/>
            <rFont val="Tahoma"/>
            <charset val="1"/>
          </rPr>
          <t>Fægteklubben Sydjylland - Kolding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" authorId="0" shapeId="0" xr:uid="{A46207F5-D378-4DFC-B7CB-1CC7B2C240C4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P3" authorId="0" shapeId="0" xr:uid="{19757373-2438-4114-A0D0-01E1CE934FE0}">
      <text>
        <r>
          <rPr>
            <b/>
            <sz val="9"/>
            <color indexed="81"/>
            <rFont val="Tahoma"/>
            <charset val="1"/>
          </rPr>
          <t>Jysk Akademisk Fægteklub - Aarhus</t>
        </r>
      </text>
    </comment>
    <comment ref="Q3" authorId="0" shapeId="0" xr:uid="{3C5A8DBC-2120-419C-87C3-5B916E1F79E0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R3" authorId="0" shapeId="0" xr:uid="{515335AC-1F90-428E-81FC-67AA45E33D4C}">
      <text>
        <r>
          <rPr>
            <b/>
            <sz val="9"/>
            <color indexed="81"/>
            <rFont val="Tahoma"/>
            <family val="2"/>
          </rPr>
          <t>Fredericia Fægteklub</t>
        </r>
      </text>
    </comment>
    <comment ref="T3" authorId="0" shapeId="0" xr:uid="{D8A6F18B-9130-4DBA-8E75-37F9EA9CF4F3}">
      <text>
        <r>
          <rPr>
            <b/>
            <sz val="9"/>
            <color indexed="81"/>
            <rFont val="Tahoma"/>
            <charset val="1"/>
          </rPr>
          <t>Fægteklubben Sydjylland - Kolding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3" authorId="0" shapeId="0" xr:uid="{51DBDD19-7321-4449-94EC-08F89C19C037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V3" authorId="0" shapeId="0" xr:uid="{A4C0B9F2-13FD-48D3-B558-0DE9193C62AD}">
      <text>
        <r>
          <rPr>
            <b/>
            <sz val="9"/>
            <color indexed="81"/>
            <rFont val="Tahoma"/>
            <charset val="1"/>
          </rPr>
          <t>Jysk Akademisk Fægteklub - Aarhus</t>
        </r>
      </text>
    </comment>
    <comment ref="S9" authorId="0" shapeId="0" xr:uid="{3A721737-A52D-4C32-B687-A3A84E92C4DD}">
      <text>
        <r>
          <rPr>
            <sz val="9"/>
            <color indexed="81"/>
            <rFont val="Tahoma"/>
            <family val="2"/>
          </rPr>
          <t xml:space="preserve">Trukket sig
</t>
        </r>
      </text>
    </comment>
    <comment ref="R25" authorId="0" shapeId="0" xr:uid="{CBEBF586-9144-41C9-B61B-98F7CA077658}">
      <text>
        <r>
          <rPr>
            <sz val="9"/>
            <color indexed="81"/>
            <rFont val="Tahoma"/>
            <family val="2"/>
          </rPr>
          <t xml:space="preserve">Trukket sig
</t>
        </r>
      </text>
    </comment>
    <comment ref="T43" authorId="0" shapeId="0" xr:uid="{3530205D-9680-48E4-B36C-2C94F6945B06}">
      <text>
        <r>
          <rPr>
            <sz val="9"/>
            <color indexed="81"/>
            <rFont val="Tahoma"/>
            <family val="2"/>
          </rPr>
          <t xml:space="preserve">Trukket sig
</t>
        </r>
      </text>
    </comment>
    <comment ref="C58" authorId="0" shapeId="0" xr:uid="{07F708BF-A0C3-4D97-9B9B-FED1EACC2FAC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gæt
</t>
        </r>
      </text>
    </comment>
    <comment ref="C90" authorId="0" shapeId="0" xr:uid="{44D93140-21BA-499F-8D32-61BD47A729EF}">
      <text>
        <r>
          <rPr>
            <sz val="9"/>
            <color indexed="81"/>
            <rFont val="Tahoma"/>
            <family val="2"/>
          </rPr>
          <t xml:space="preserve">Akkumuleret SUM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X1" authorId="0" shapeId="0" xr:uid="{D9D6FCA1-B9FE-43E1-A262-DF8FD025EB68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E98346F6-4097-44CD-A845-2E4E9495300D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CE0BA2E6-1A6B-4A51-B92B-A0ACB66125D9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DAD6D9D9-9FDE-43D0-80ED-E4E579FC030E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68F2503E-A8CD-40C2-8A3D-CA19F90556A8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3400FE0F-2CE8-47A4-BCE5-D078327DEFEC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21A76958-15E6-40AE-9ABC-C315A22F3459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E15F2FD0-1A26-426C-8A6B-A1EF0BA3615F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BD78D0D2-1AE3-4DD0-9980-1C3063D62A6D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DA159D1C-F39D-4F9F-A34E-A693CBC1DAC9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U1" authorId="0" shapeId="0" xr:uid="{6C752AFE-FDFE-4183-A653-5FA28BAA8F13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T1" authorId="0" shapeId="0" xr:uid="{540B96B2-94B3-4AAC-BEA4-59D63EF38B53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365EA6FC-E6CD-4D16-954E-BE914F3CE7B1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X1" authorId="0" shapeId="0" xr:uid="{C81A1F9E-98EE-49A8-9F88-A69257FB0CD7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0113FE98-CC46-4575-9D2E-F3D47E4B4FA2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F3999C2F-15E8-45BD-87D1-C4A90E63BC50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7376FCB5-22A1-4591-859D-D959E55AE5E8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sharedStrings.xml><?xml version="1.0" encoding="utf-8"?>
<sst xmlns="http://schemas.openxmlformats.org/spreadsheetml/2006/main" count="1656" uniqueCount="342">
  <si>
    <t>Kadet</t>
  </si>
  <si>
    <t>Junior</t>
  </si>
  <si>
    <t>Senior</t>
  </si>
  <si>
    <t>Veteran</t>
  </si>
  <si>
    <t>Hvor:</t>
  </si>
  <si>
    <t>6000 Kolding</t>
  </si>
  <si>
    <t>Hvornår:</t>
  </si>
  <si>
    <t>B&amp;U</t>
  </si>
  <si>
    <t>Kl. 9.30</t>
  </si>
  <si>
    <t>Efter B&amp;U, men ikke før kl. 12</t>
  </si>
  <si>
    <t>Kr.</t>
  </si>
  <si>
    <t>Startgebyr:</t>
  </si>
  <si>
    <t>50,-</t>
  </si>
  <si>
    <t>Klubvis:</t>
  </si>
  <si>
    <t>fk.sydjylland@gmail.com</t>
  </si>
  <si>
    <t>Angiv fulde navn, fødselsår og fægteklasse ved tilmelding til ovennævnte mail</t>
  </si>
  <si>
    <t>Tilmelding:</t>
  </si>
  <si>
    <t>Forplejning:</t>
  </si>
  <si>
    <t>Start nr. 2:</t>
  </si>
  <si>
    <t>30,-</t>
  </si>
  <si>
    <t>Cafeteria vil være åben kl. 10 - 14</t>
  </si>
  <si>
    <t>Fægteklasser:</t>
  </si>
  <si>
    <t xml:space="preserve">Dreng/Pige U14 </t>
  </si>
  <si>
    <t>Minior U10</t>
  </si>
  <si>
    <t>Pusling U12</t>
  </si>
  <si>
    <t>Fødselsår</t>
  </si>
  <si>
    <t>Navn</t>
  </si>
  <si>
    <t>Kadet U16</t>
  </si>
  <si>
    <t>Junior U20</t>
  </si>
  <si>
    <t xml:space="preserve">Senior </t>
  </si>
  <si>
    <t>Aldersgrænse</t>
  </si>
  <si>
    <t>10 - 12</t>
  </si>
  <si>
    <t>40 +</t>
  </si>
  <si>
    <t>13-14</t>
  </si>
  <si>
    <t>15-16</t>
  </si>
  <si>
    <t>17 - 19</t>
  </si>
  <si>
    <t>20 - 39</t>
  </si>
  <si>
    <t>Bemærkning</t>
  </si>
  <si>
    <t>Må gerne stille op som senior</t>
  </si>
  <si>
    <t>Fægteudstyr:</t>
  </si>
  <si>
    <t>Minior &amp; Puslinge</t>
  </si>
  <si>
    <t>Jakke, buks og maske: Minimum 350N</t>
  </si>
  <si>
    <t>Klinge 0 med lille skål</t>
  </si>
  <si>
    <t>Fra D/P:</t>
  </si>
  <si>
    <t>Jakke og Buks:</t>
  </si>
  <si>
    <t>FIE-mærke dvs. 800 N</t>
  </si>
  <si>
    <t>Maske</t>
  </si>
  <si>
    <t>FIE-mærke dvs. 1600 N</t>
  </si>
  <si>
    <t>Piger/Kvinder:</t>
  </si>
  <si>
    <t>Brystbeskyttelse skal anvendes</t>
  </si>
  <si>
    <t>Pastron/Vest</t>
  </si>
  <si>
    <t>Krav vedr.</t>
  </si>
  <si>
    <t>Frivillig om en sådan benyttes, men det anbefales</t>
  </si>
  <si>
    <t>Konkurrence:</t>
  </si>
  <si>
    <t>Der fægtes normalt 2 runder, men afhægig af deltagerantal ændres dette.</t>
  </si>
  <si>
    <t>Afhængig af deltagerantal kan klasser slås sammen, men de hædres hver for sig.</t>
  </si>
  <si>
    <t>Dommer:</t>
  </si>
  <si>
    <t>B&amp;U:</t>
  </si>
  <si>
    <t>Klubber stiller med dommere</t>
  </si>
  <si>
    <t>Senior/Vetaran</t>
  </si>
  <si>
    <t>Dømmer selv</t>
  </si>
  <si>
    <t>Ingen kønsopdeling i hædring</t>
  </si>
  <si>
    <t>Man må stille op i sin egen aldersklasse og en over, gælder dog ikke senior &gt; veteran</t>
  </si>
  <si>
    <t>Samlet vinder af Cuppen er den der i sin klasse har flest point baseret på fire afdelinger</t>
  </si>
  <si>
    <t>Fægter sammen &lt;</t>
  </si>
  <si>
    <t>Fægteklubben Sydjylland</t>
  </si>
  <si>
    <t xml:space="preserve">Arrangør: </t>
  </si>
  <si>
    <t>Klub</t>
  </si>
  <si>
    <t>Årgang</t>
  </si>
  <si>
    <t>Minior</t>
  </si>
  <si>
    <t>Pusling</t>
  </si>
  <si>
    <t>D/P</t>
  </si>
  <si>
    <t>x</t>
  </si>
  <si>
    <t>Simon Fletcher</t>
  </si>
  <si>
    <t>Jens Magnus Grønfeldt</t>
  </si>
  <si>
    <t>FKSJ</t>
  </si>
  <si>
    <t>FK Vejle</t>
  </si>
  <si>
    <t>Eskild Blond Petersen</t>
  </si>
  <si>
    <t>Clara Henriksen</t>
  </si>
  <si>
    <t>Anton Thordahl</t>
  </si>
  <si>
    <t>Malthe Hansen</t>
  </si>
  <si>
    <t>OFK</t>
  </si>
  <si>
    <t>Mathilde Kjørup-Andersen</t>
  </si>
  <si>
    <t>Simon Bang</t>
  </si>
  <si>
    <t>Sarah Wittmann</t>
  </si>
  <si>
    <t>Sibilla Di Guida</t>
  </si>
  <si>
    <t>Ricardo Pansini</t>
  </si>
  <si>
    <t>Kasper Spindler</t>
  </si>
  <si>
    <t>Kim Vestergaard</t>
  </si>
  <si>
    <t>IFS</t>
  </si>
  <si>
    <t>Morten Pedersen</t>
  </si>
  <si>
    <t>Jimmi Kristensen</t>
  </si>
  <si>
    <t>FKT Viborg</t>
  </si>
  <si>
    <t>Puk Strong</t>
  </si>
  <si>
    <t>Anette Herkert</t>
  </si>
  <si>
    <t>Sofie Teilmann-Jørgensen</t>
  </si>
  <si>
    <t>Morten Teilmann-Jørgensen</t>
  </si>
  <si>
    <t>Ole Kokborg</t>
  </si>
  <si>
    <t>Klasser &gt;</t>
  </si>
  <si>
    <t>Simon Rewers</t>
  </si>
  <si>
    <t>4. afdeling - Kolding</t>
  </si>
  <si>
    <t>Min. 350 N - Anbefaler FIE-mærke dvs. 800 N</t>
  </si>
  <si>
    <t>Klubber stiller med dommere / DP-Junior dømmer selv</t>
  </si>
  <si>
    <t>Min. 350 N - Anbefaler FIE-mærke dvs. 1600 N</t>
  </si>
  <si>
    <t>Alle</t>
  </si>
  <si>
    <t>Må påregne at fægte sammen</t>
  </si>
  <si>
    <t>Klinge 0 med lille skål; ikke krav om FIE godkendt klinge</t>
  </si>
  <si>
    <t>Klinge 5 med stor skål; ikke krav om FIE godkendt klinge</t>
  </si>
  <si>
    <t>Ole Kokborg / 2240 4647</t>
  </si>
  <si>
    <t>Kontant eller MobilPay</t>
  </si>
  <si>
    <t>Christian Voersaa</t>
  </si>
  <si>
    <t>Connor Wendt</t>
  </si>
  <si>
    <r>
      <t xml:space="preserve">Brystbeskyttelse </t>
    </r>
    <r>
      <rPr>
        <u/>
        <sz val="10"/>
        <color theme="1"/>
        <rFont val="Calibri"/>
        <family val="2"/>
        <scheme val="minor"/>
      </rPr>
      <t>skal</t>
    </r>
    <r>
      <rPr>
        <sz val="10"/>
        <color theme="1"/>
        <rFont val="Calibri"/>
        <family val="2"/>
        <scheme val="minor"/>
      </rPr>
      <t xml:space="preserve"> anvendes</t>
    </r>
  </si>
  <si>
    <t>Kampstart ca. 10 min. efter frist</t>
  </si>
  <si>
    <t>Der er Cafeteria, hvor der kan købes mad</t>
  </si>
  <si>
    <t>Lærke Overgaard Ptaszynski</t>
  </si>
  <si>
    <t>Meta Valbjørn</t>
  </si>
  <si>
    <t>JAF</t>
  </si>
  <si>
    <t>Theo Valbjørn</t>
  </si>
  <si>
    <t>William Tækker Pedersen</t>
  </si>
  <si>
    <t>Max Harbo Mørup</t>
  </si>
  <si>
    <t>Der fægtes  3 min. eller 5 point - hvad der kommer først</t>
  </si>
  <si>
    <t>Immanuel Lieben Sommer</t>
  </si>
  <si>
    <t>Stefanie Poulla Kock</t>
  </si>
  <si>
    <t>Lasse Nissen</t>
  </si>
  <si>
    <t>Vejle Fægteklub</t>
  </si>
  <si>
    <t>Søndag den 7. april</t>
  </si>
  <si>
    <t>Jysk-Fynsk Kårdecup 2019</t>
  </si>
  <si>
    <t>3. afdeling - Vejle</t>
  </si>
  <si>
    <t>Søndag den 2. juni</t>
  </si>
  <si>
    <t>2009 -</t>
  </si>
  <si>
    <t>2007 - 2008</t>
  </si>
  <si>
    <t>2005 - 2006</t>
  </si>
  <si>
    <t>2003 - 2004</t>
  </si>
  <si>
    <t>2000 - 2002</t>
  </si>
  <si>
    <t>6. afdeling - Aarhus</t>
  </si>
  <si>
    <t>Søndag den 3. november</t>
  </si>
  <si>
    <t>5. afdeling - Odense</t>
  </si>
  <si>
    <t>Søndag den 6. oktober</t>
  </si>
  <si>
    <t>5000 Odense C</t>
  </si>
  <si>
    <t>Thorslundsvej 2B</t>
  </si>
  <si>
    <t>Odense SportsCentrum</t>
  </si>
  <si>
    <t>Thomas Kaa / 2023 1584</t>
  </si>
  <si>
    <t>Der er lille madbod</t>
  </si>
  <si>
    <t>Søndag den 1. september</t>
  </si>
  <si>
    <t>Helst senest 30. august</t>
  </si>
  <si>
    <t>Helst senest 4. oktober</t>
  </si>
  <si>
    <t>Senest 31. maj</t>
  </si>
  <si>
    <t>Jonas Voersaa / 2235 3023</t>
  </si>
  <si>
    <t>Aarhus</t>
  </si>
  <si>
    <t>Nørremarksvej 157</t>
  </si>
  <si>
    <t>7120 Vejle Ø</t>
  </si>
  <si>
    <t>Senest 5. april</t>
  </si>
  <si>
    <t>sammen med Freericia FK</t>
  </si>
  <si>
    <t>7000 Fredercia</t>
  </si>
  <si>
    <t>Fredericia Idrætscenter - HAL 6</t>
  </si>
  <si>
    <t>Hældagerhallen</t>
  </si>
  <si>
    <t>Helst senest 1. november</t>
  </si>
  <si>
    <t>Sigurd Mattson Nielsen</t>
  </si>
  <si>
    <t>Claudia Hilt</t>
  </si>
  <si>
    <t>Theodor Hjalte Tingleff Haastrup</t>
  </si>
  <si>
    <t>Niels Juel</t>
  </si>
  <si>
    <t>Minior
U10</t>
  </si>
  <si>
    <t>Pusling
U12</t>
  </si>
  <si>
    <t>D/P
U14</t>
  </si>
  <si>
    <t>Kadet
U17</t>
  </si>
  <si>
    <t>Veteran
40+</t>
  </si>
  <si>
    <t>Senior
20+</t>
  </si>
  <si>
    <t>Mikkel Hagstrøm</t>
  </si>
  <si>
    <t>IFK</t>
  </si>
  <si>
    <t>Martin Dean Scharff Madsen</t>
  </si>
  <si>
    <t>Jonas Stensdal Klitte</t>
  </si>
  <si>
    <t>1980 - 1999</t>
  </si>
  <si>
    <t>Sven Pawlak</t>
  </si>
  <si>
    <t>Tura Meldorf DE</t>
  </si>
  <si>
    <t>Nyborg</t>
  </si>
  <si>
    <t>Birk Hyldahl</t>
  </si>
  <si>
    <t>Fredericia</t>
  </si>
  <si>
    <t>Thomas Larsen</t>
  </si>
  <si>
    <t>Stig Ketelsen</t>
  </si>
  <si>
    <t>Gorm Nissen</t>
  </si>
  <si>
    <t>Jakob Giødesen</t>
  </si>
  <si>
    <t>Vestre Ringvej 100</t>
  </si>
  <si>
    <t>Café Fic er åben kl. 8 - 18 - det er ikke tilladt at medbringe egen mad i centeret</t>
  </si>
  <si>
    <t>2. afdeling - Fredericia</t>
  </si>
  <si>
    <t>Bjarke Wadatrøm</t>
  </si>
  <si>
    <t>Oscar Nygaard Jarnit</t>
  </si>
  <si>
    <t>Ruben Schmidt Lützen</t>
  </si>
  <si>
    <t>Alexander Buchholz</t>
  </si>
  <si>
    <t>Emma Hyldager</t>
  </si>
  <si>
    <t>Laura Hansen</t>
  </si>
  <si>
    <t>Freja Thomasen</t>
  </si>
  <si>
    <t>Slagelse</t>
  </si>
  <si>
    <t>Sebastian Frey Ottesen</t>
  </si>
  <si>
    <t>Anton Hansen</t>
  </si>
  <si>
    <t>Ringe FK</t>
  </si>
  <si>
    <t>Tobias Frederiksen</t>
  </si>
  <si>
    <t>Oskar Eielsø</t>
  </si>
  <si>
    <t>Adrian Højer Schjøler</t>
  </si>
  <si>
    <t>1. afd</t>
  </si>
  <si>
    <t>2. afd.</t>
  </si>
  <si>
    <t>3. afd</t>
  </si>
  <si>
    <t>4. afd</t>
  </si>
  <si>
    <t>5. afd</t>
  </si>
  <si>
    <t>6. afd</t>
  </si>
  <si>
    <t>Vejle</t>
  </si>
  <si>
    <t xml:space="preserve">2009 - </t>
  </si>
  <si>
    <t>2008 
- 2007</t>
  </si>
  <si>
    <t>2006 
- 2005</t>
  </si>
  <si>
    <t>2004 
- 2003</t>
  </si>
  <si>
    <t>2002 
- 2000</t>
  </si>
  <si>
    <t>1999
- 1980</t>
  </si>
  <si>
    <t xml:space="preserve">1979 - </t>
  </si>
  <si>
    <t>Deltageroversigt JFKC 2019</t>
  </si>
  <si>
    <t>Sebastian Nedergaard Jeppesen</t>
  </si>
  <si>
    <t>Mathias Steirmark</t>
  </si>
  <si>
    <t>Antal deltagere</t>
  </si>
  <si>
    <t>FRK</t>
  </si>
  <si>
    <t>Point</t>
  </si>
  <si>
    <t>Sum</t>
  </si>
  <si>
    <t>Antal Deltagere</t>
  </si>
  <si>
    <t>Deltager</t>
  </si>
  <si>
    <t>Klasse</t>
  </si>
  <si>
    <t>V</t>
  </si>
  <si>
    <t>T</t>
  </si>
  <si>
    <t>Afg</t>
  </si>
  <si>
    <t>Mod</t>
  </si>
  <si>
    <t>4</t>
  </si>
  <si>
    <t>2</t>
  </si>
  <si>
    <t>Morten Petersen</t>
  </si>
  <si>
    <t>1</t>
  </si>
  <si>
    <t>6</t>
  </si>
  <si>
    <t>40+</t>
  </si>
  <si>
    <t>Viborg</t>
  </si>
  <si>
    <t>3</t>
  </si>
  <si>
    <t>8</t>
  </si>
  <si>
    <t>5</t>
  </si>
  <si>
    <t>9</t>
  </si>
  <si>
    <t>7</t>
  </si>
  <si>
    <t>2. runde</t>
  </si>
  <si>
    <t>Afd.placering</t>
  </si>
  <si>
    <t>Cup-Point</t>
  </si>
  <si>
    <t>Index</t>
  </si>
  <si>
    <t>Oscar N. Jarnet</t>
  </si>
  <si>
    <t>kadet</t>
  </si>
  <si>
    <t>Malthe Hanen</t>
  </si>
  <si>
    <t>3. runde</t>
  </si>
  <si>
    <t>4. runde</t>
  </si>
  <si>
    <t>5. runde</t>
  </si>
  <si>
    <t>Anton Thorndahl</t>
  </si>
  <si>
    <t>Sigurd Mattsson</t>
  </si>
  <si>
    <t>Max H. Mørup</t>
  </si>
  <si>
    <t>2 runde</t>
  </si>
  <si>
    <t>Ringe</t>
  </si>
  <si>
    <t>Lærke Overgaard</t>
  </si>
  <si>
    <t>Stefanie P. Koch</t>
  </si>
  <si>
    <t>William T. Pedersen</t>
  </si>
  <si>
    <t>Sebastian F. Ottesen</t>
  </si>
  <si>
    <t>Gorm Chr. Nielsen</t>
  </si>
  <si>
    <t>Adrian H. Schjøler</t>
  </si>
  <si>
    <t>Ruben S. Lützen</t>
  </si>
  <si>
    <t>Sebastian N. Jeppesen</t>
  </si>
  <si>
    <t>Theodor HTH</t>
  </si>
  <si>
    <t>Immanuel Sommer</t>
  </si>
  <si>
    <t>JYSK-FYNSK KÅRDECUP   2019  - 2. afd.  - Fredericia</t>
  </si>
  <si>
    <t>Thomas larsen</t>
  </si>
  <si>
    <t>Christian P. Skjærlund</t>
  </si>
  <si>
    <t>Jacob T. Skjærlund</t>
  </si>
  <si>
    <t>Trukket sig</t>
  </si>
  <si>
    <t>xx</t>
  </si>
  <si>
    <t>Sigurd M. Nielsen</t>
  </si>
  <si>
    <t>fejl</t>
  </si>
  <si>
    <t>JYSK-FYNSK KÅRDECUP   2019  - 2 afd.  -  Fredericia</t>
  </si>
  <si>
    <t>Sven Pawlak (Junior)</t>
  </si>
  <si>
    <t>Sven Pawlak (Senior)</t>
  </si>
  <si>
    <t>Martin DS Madsen</t>
  </si>
  <si>
    <t>Jonas S. Klitte</t>
  </si>
  <si>
    <t>Senior/J</t>
  </si>
  <si>
    <t>DE</t>
  </si>
  <si>
    <t>JYSK-FYNSK KÅRDECUP   2019  - 2. afd.  -  Fredericia</t>
  </si>
  <si>
    <t>Lasse Nielsen</t>
  </si>
  <si>
    <t>10</t>
  </si>
  <si>
    <t>11</t>
  </si>
  <si>
    <t>JYSK-FYNSK KÅRDECUP   2019  - 1. afd.  -  Odense</t>
  </si>
  <si>
    <t>JYSK-FYNSK KÅRDECUP   2019  - 1. afd.  - Odense</t>
  </si>
  <si>
    <t>Emma Kopfer</t>
  </si>
  <si>
    <t>Lucas Jacobsen</t>
  </si>
  <si>
    <t>Annette Langkilde</t>
  </si>
  <si>
    <t>GLF</t>
  </si>
  <si>
    <t>Martin Jensen</t>
  </si>
  <si>
    <t>Ditlev Fabricius Rahbek</t>
  </si>
  <si>
    <t>Nikolaj Katkjær</t>
  </si>
  <si>
    <t>Zarina Stiller (Junior)</t>
  </si>
  <si>
    <t>Silja Pedersen (&gt;junior)</t>
  </si>
  <si>
    <t>Silja Pedersen (&gt; senior)</t>
  </si>
  <si>
    <t>Zarina Stiller (&gt; senior)</t>
  </si>
  <si>
    <t>Tobias Redlich (&gt; Kadet)</t>
  </si>
  <si>
    <t>Frederik Nielsen</t>
  </si>
  <si>
    <t>Fenja Redlicj ( &gt; D/P)</t>
  </si>
  <si>
    <t>Christian Vinding</t>
  </si>
  <si>
    <t>Anton Møller Madsen</t>
  </si>
  <si>
    <t>Magnus T. Rasmussen</t>
  </si>
  <si>
    <t>Ricardo Pansini (&gt; senior)</t>
  </si>
  <si>
    <t>Mads Eriksen</t>
  </si>
  <si>
    <t>David McCarron</t>
  </si>
  <si>
    <t>Line Grubak</t>
  </si>
  <si>
    <t>Vejle
2/6-19</t>
  </si>
  <si>
    <t>FKSJ
1/9-19</t>
  </si>
  <si>
    <t>Zarina Stiller</t>
  </si>
  <si>
    <t>Silja Pedersen</t>
  </si>
  <si>
    <t>Ditlev F. Rahbek</t>
  </si>
  <si>
    <t>16</t>
  </si>
  <si>
    <t>15</t>
  </si>
  <si>
    <t>13</t>
  </si>
  <si>
    <t>14</t>
  </si>
  <si>
    <t>Tobias Redlich</t>
  </si>
  <si>
    <t>Magnus Rasmussen</t>
  </si>
  <si>
    <t>Fenja Redlich</t>
  </si>
  <si>
    <t>Anton M. Madsen</t>
  </si>
  <si>
    <t>Eskild B. Petersen</t>
  </si>
  <si>
    <t>William T. Petersen</t>
  </si>
  <si>
    <t>JYSK-FYNSK KÅRDECUP   2019  - 3. afd.  - Vejle</t>
  </si>
  <si>
    <t>JYSK-FYNSK KÅRDECUP   2019  - 3. afd.  -  Vejle</t>
  </si>
  <si>
    <t>FRK
7/4-19</t>
  </si>
  <si>
    <t>OFK
24/2-19</t>
  </si>
  <si>
    <t>OFK
6/10-19</t>
  </si>
  <si>
    <t>JAF
3/11-19</t>
  </si>
  <si>
    <r>
      <t xml:space="preserve">Samlet score fra </t>
    </r>
    <r>
      <rPr>
        <b/>
        <sz val="10"/>
        <color theme="1"/>
        <rFont val="Arial Narrow"/>
        <family val="2"/>
      </rPr>
      <t>4 afd.</t>
    </r>
  </si>
  <si>
    <t>Bramdrupdam Sports- &amp; Mødecenter</t>
  </si>
  <si>
    <t>Bramdrupskovvej 110</t>
  </si>
  <si>
    <t>Der vil være mulighed for at købe lidt mad i café</t>
  </si>
  <si>
    <t>Oskar Ladegaard Garnæs</t>
  </si>
  <si>
    <t>Mathias  Steirmark</t>
  </si>
  <si>
    <t>Oskar L. Garnæs</t>
  </si>
  <si>
    <t>Lærke O. Ptaszynski</t>
  </si>
  <si>
    <t>Sarah Wittmann STOPPET</t>
  </si>
  <si>
    <t>Ricardo Pansini STOPPET</t>
  </si>
  <si>
    <t>Jens M. Grønfelt</t>
  </si>
  <si>
    <t>Christian Phuc Skjærlund STOPPET</t>
  </si>
  <si>
    <t>Jacob Tai Skjærlund STOPPET</t>
  </si>
  <si>
    <t>Jakob Giødesen STOPPET</t>
  </si>
  <si>
    <t>Formand@ofk.dk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</si>
</sst>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color rgb="FFFF0000"/>
      <name val="Arial Narrow"/>
      <family val="2"/>
    </font>
    <font>
      <b/>
      <sz val="9"/>
      <color theme="1"/>
      <name val="Arial Narrow"/>
      <family val="2"/>
    </font>
    <font>
      <b/>
      <sz val="22"/>
      <name val="Verdana"/>
      <family val="2"/>
    </font>
    <font>
      <b/>
      <sz val="24"/>
      <name val="Comic Sans MS"/>
      <family val="4"/>
    </font>
    <font>
      <sz val="10"/>
      <name val="Arial CE"/>
    </font>
    <font>
      <sz val="14"/>
      <name val="BritannicEFBold"/>
    </font>
    <font>
      <b/>
      <sz val="16"/>
      <name val="BritannicEFBold"/>
    </font>
    <font>
      <b/>
      <sz val="14"/>
      <name val="BritannicEFBold"/>
    </font>
    <font>
      <b/>
      <sz val="14"/>
      <color indexed="9"/>
      <name val="Calibri"/>
      <family val="2"/>
      <charset val="238"/>
      <scheme val="minor"/>
    </font>
    <font>
      <sz val="14"/>
      <color indexed="9"/>
      <name val="Calibri"/>
      <family val="2"/>
      <charset val="238"/>
      <scheme val="minor"/>
    </font>
    <font>
      <sz val="14"/>
      <color theme="1"/>
      <name val="Verdana"/>
      <family val="2"/>
      <charset val="238"/>
    </font>
    <font>
      <sz val="14"/>
      <name val="Verdana"/>
      <family val="2"/>
      <charset val="238"/>
    </font>
    <font>
      <sz val="18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Verdana"/>
      <family val="1"/>
    </font>
    <font>
      <b/>
      <sz val="18"/>
      <color theme="1"/>
      <name val="Arial"/>
      <family val="2"/>
    </font>
    <font>
      <sz val="16"/>
      <color theme="1"/>
      <name val="Verdana"/>
      <family val="2"/>
    </font>
    <font>
      <b/>
      <sz val="18"/>
      <color theme="1"/>
      <name val="Verdana"/>
      <family val="2"/>
      <charset val="238"/>
    </font>
    <font>
      <sz val="18"/>
      <name val="Verdana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i/>
      <sz val="14"/>
      <color theme="1"/>
      <name val="Verdana"/>
      <family val="2"/>
    </font>
    <font>
      <sz val="16"/>
      <color indexed="9"/>
      <name val="Calibri"/>
      <family val="2"/>
      <charset val="238"/>
      <scheme val="minor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color indexed="8"/>
      <name val="Verdana"/>
      <family val="2"/>
      <charset val="238"/>
    </font>
    <font>
      <sz val="18"/>
      <color theme="1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4"/>
      <color theme="1"/>
      <name val="Verdana"/>
      <family val="2"/>
    </font>
    <font>
      <b/>
      <sz val="9"/>
      <name val="BritannicEFUltra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Verdana"/>
      <family val="2"/>
      <charset val="238"/>
    </font>
    <font>
      <b/>
      <sz val="16"/>
      <color indexed="8"/>
      <name val="Tahoma"/>
      <family val="2"/>
    </font>
    <font>
      <b/>
      <sz val="16"/>
      <color theme="1"/>
      <name val="Verdana"/>
      <family val="2"/>
    </font>
    <font>
      <sz val="16"/>
      <name val="Arial"/>
      <family val="2"/>
    </font>
    <font>
      <b/>
      <sz val="14"/>
      <color theme="0" tint="-0.499984740745262"/>
      <name val="Calibri"/>
      <family val="2"/>
      <scheme val="minor"/>
    </font>
    <font>
      <sz val="11"/>
      <color theme="0" tint="-0.499984740745262"/>
      <name val="Tahoma"/>
      <family val="2"/>
    </font>
    <font>
      <sz val="14"/>
      <name val="Tahoma"/>
      <family val="2"/>
    </font>
    <font>
      <i/>
      <sz val="12"/>
      <color theme="1"/>
      <name val="Calibri"/>
      <family val="2"/>
      <scheme val="minor"/>
    </font>
    <font>
      <sz val="9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</font>
    <font>
      <i/>
      <sz val="14"/>
      <name val="Tahoma"/>
      <family val="2"/>
    </font>
    <font>
      <b/>
      <i/>
      <sz val="8"/>
      <color theme="1"/>
      <name val="Arial Narrow"/>
      <family val="2"/>
    </font>
    <font>
      <sz val="14"/>
      <color rgb="FFFF0000"/>
      <name val="Verdana"/>
      <family val="2"/>
    </font>
    <font>
      <i/>
      <sz val="12"/>
      <color theme="1"/>
      <name val="Verdana"/>
      <family val="2"/>
    </font>
    <font>
      <sz val="14"/>
      <color rgb="FFFF0000"/>
      <name val="Verdana"/>
      <family val="2"/>
      <charset val="238"/>
    </font>
    <font>
      <sz val="11"/>
      <name val="Verdana"/>
      <family val="2"/>
      <charset val="238"/>
    </font>
    <font>
      <sz val="14"/>
      <name val="Verdana"/>
      <family val="2"/>
    </font>
    <font>
      <i/>
      <sz val="12"/>
      <name val="Verdana"/>
      <family val="2"/>
    </font>
    <font>
      <sz val="9"/>
      <name val="Verdana"/>
      <family val="2"/>
    </font>
    <font>
      <b/>
      <sz val="10"/>
      <name val="Calibri"/>
      <family val="2"/>
      <scheme val="minor"/>
    </font>
    <font>
      <b/>
      <strike/>
      <sz val="8"/>
      <color theme="1"/>
      <name val="Arial Narrow"/>
      <family val="2"/>
    </font>
    <font>
      <sz val="12"/>
      <name val="Verdana"/>
      <family val="2"/>
    </font>
    <font>
      <sz val="18"/>
      <color rgb="FFFFFF00"/>
      <name val="Verdana"/>
      <family val="2"/>
    </font>
    <font>
      <sz val="11"/>
      <name val="Verdana"/>
      <family val="2"/>
    </font>
    <font>
      <strike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trike/>
      <sz val="8"/>
      <color rgb="FFFF0000"/>
      <name val="Arial Narrow"/>
      <family val="2"/>
    </font>
    <font>
      <strike/>
      <sz val="10"/>
      <color theme="1"/>
      <name val="Arial Narrow"/>
      <family val="2"/>
    </font>
    <font>
      <b/>
      <i/>
      <strike/>
      <sz val="8"/>
      <color theme="1"/>
      <name val="Arial Narrow"/>
      <family val="2"/>
    </font>
    <font>
      <u/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2CE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/>
  </cellStyleXfs>
  <cellXfs count="572">
    <xf numFmtId="0" fontId="0" fillId="0" borderId="0" xfId="0"/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8" xfId="0" applyBorder="1"/>
    <xf numFmtId="0" fontId="10" fillId="0" borderId="0" xfId="0" applyFont="1"/>
    <xf numFmtId="0" fontId="10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7" xfId="0" applyFont="1" applyBorder="1"/>
    <xf numFmtId="0" fontId="9" fillId="0" borderId="7" xfId="0" applyFont="1" applyBorder="1"/>
    <xf numFmtId="0" fontId="9" fillId="0" borderId="9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7" xfId="0" applyFont="1" applyBorder="1" applyAlignment="1">
      <alignment horizontal="left" vertical="center"/>
    </xf>
    <xf numFmtId="0" fontId="10" fillId="0" borderId="10" xfId="0" applyFont="1" applyBorder="1"/>
    <xf numFmtId="0" fontId="6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0" borderId="0" xfId="0" applyFont="1"/>
    <xf numFmtId="0" fontId="10" fillId="0" borderId="8" xfId="0" applyFont="1" applyBorder="1"/>
    <xf numFmtId="0" fontId="6" fillId="0" borderId="9" xfId="0" applyFont="1" applyBorder="1"/>
    <xf numFmtId="0" fontId="19" fillId="0" borderId="1" xfId="0" applyFont="1" applyBorder="1"/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7" applyFont="1" applyAlignment="1">
      <alignment vertical="center"/>
    </xf>
    <xf numFmtId="0" fontId="23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28" fillId="0" borderId="0" xfId="7" applyFont="1" applyAlignment="1">
      <alignment vertical="center"/>
    </xf>
    <xf numFmtId="0" fontId="15" fillId="0" borderId="8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4" fillId="3" borderId="0" xfId="7" applyFont="1" applyFill="1" applyAlignment="1">
      <alignment vertical="center"/>
    </xf>
    <xf numFmtId="0" fontId="1" fillId="0" borderId="0" xfId="0" applyFont="1" applyAlignment="1">
      <alignment vertical="center"/>
    </xf>
    <xf numFmtId="0" fontId="17" fillId="0" borderId="1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4" fillId="0" borderId="0" xfId="0" applyFont="1"/>
    <xf numFmtId="0" fontId="32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2" fillId="2" borderId="11" xfId="0" applyFont="1" applyFill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3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2" fillId="6" borderId="0" xfId="0" applyFont="1" applyFill="1" applyAlignment="1">
      <alignment vertical="center"/>
    </xf>
    <xf numFmtId="0" fontId="32" fillId="0" borderId="0" xfId="0" applyFont="1" applyFill="1"/>
    <xf numFmtId="0" fontId="33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40" fillId="3" borderId="19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40" fillId="3" borderId="16" xfId="0" applyFont="1" applyFill="1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0" fontId="32" fillId="3" borderId="28" xfId="0" applyFont="1" applyFill="1" applyBorder="1" applyAlignment="1">
      <alignment vertical="center"/>
    </xf>
    <xf numFmtId="0" fontId="33" fillId="3" borderId="28" xfId="0" applyFont="1" applyFill="1" applyBorder="1" applyAlignment="1">
      <alignment vertical="center"/>
    </xf>
    <xf numFmtId="0" fontId="36" fillId="3" borderId="29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2" fillId="0" borderId="11" xfId="0" applyFont="1" applyBorder="1" applyAlignment="1">
      <alignment vertical="top"/>
    </xf>
    <xf numFmtId="0" fontId="32" fillId="0" borderId="13" xfId="0" applyFont="1" applyBorder="1" applyAlignment="1">
      <alignment horizontal="center" vertical="top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34" fillId="0" borderId="0" xfId="0" applyFont="1" applyAlignment="1">
      <alignment vertical="top"/>
    </xf>
    <xf numFmtId="0" fontId="34" fillId="0" borderId="11" xfId="0" applyFont="1" applyBorder="1"/>
    <xf numFmtId="0" fontId="34" fillId="0" borderId="20" xfId="0" applyFont="1" applyBorder="1"/>
    <xf numFmtId="0" fontId="32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4" fillId="0" borderId="33" xfId="0" applyFont="1" applyBorder="1"/>
    <xf numFmtId="0" fontId="34" fillId="0" borderId="32" xfId="0" applyFont="1" applyBorder="1"/>
    <xf numFmtId="0" fontId="41" fillId="7" borderId="0" xfId="0" applyFont="1" applyFill="1" applyAlignment="1">
      <alignment horizontal="right" vertical="center"/>
    </xf>
    <xf numFmtId="0" fontId="0" fillId="0" borderId="0" xfId="0" applyBorder="1"/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38" xfId="0" applyBorder="1"/>
    <xf numFmtId="0" fontId="45" fillId="0" borderId="39" xfId="8" applyFont="1" applyBorder="1" applyAlignment="1">
      <alignment horizontal="center" vertical="center"/>
    </xf>
    <xf numFmtId="0" fontId="46" fillId="0" borderId="40" xfId="8" applyFont="1" applyBorder="1" applyAlignment="1">
      <alignment horizontal="left" vertical="center"/>
    </xf>
    <xf numFmtId="0" fontId="46" fillId="0" borderId="41" xfId="8" applyFont="1" applyBorder="1" applyAlignment="1">
      <alignment horizontal="left" vertical="center"/>
    </xf>
    <xf numFmtId="0" fontId="47" fillId="0" borderId="42" xfId="8" applyFont="1" applyBorder="1" applyAlignment="1">
      <alignment horizontal="center" vertical="center"/>
    </xf>
    <xf numFmtId="0" fontId="48" fillId="8" borderId="42" xfId="8" applyFont="1" applyFill="1" applyBorder="1" applyAlignment="1">
      <alignment horizontal="center" vertical="center"/>
    </xf>
    <xf numFmtId="0" fontId="48" fillId="8" borderId="43" xfId="8" applyFont="1" applyFill="1" applyBorder="1" applyAlignment="1">
      <alignment horizontal="center" vertical="center"/>
    </xf>
    <xf numFmtId="0" fontId="49" fillId="8" borderId="46" xfId="8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left" vertical="center"/>
    </xf>
    <xf numFmtId="49" fontId="51" fillId="0" borderId="9" xfId="0" applyNumberFormat="1" applyFont="1" applyBorder="1" applyAlignment="1">
      <alignment horizontal="center" vertical="center"/>
    </xf>
    <xf numFmtId="0" fontId="52" fillId="12" borderId="47" xfId="0" applyFont="1" applyFill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8" xfId="0" applyFont="1" applyBorder="1" applyAlignment="1">
      <alignment horizontal="center" vertical="center"/>
    </xf>
    <xf numFmtId="0" fontId="52" fillId="13" borderId="48" xfId="0" applyFont="1" applyFill="1" applyBorder="1" applyAlignment="1">
      <alignment horizontal="center"/>
    </xf>
    <xf numFmtId="0" fontId="56" fillId="14" borderId="48" xfId="0" applyFont="1" applyFill="1" applyBorder="1" applyAlignment="1">
      <alignment horizontal="center" vertical="center"/>
    </xf>
    <xf numFmtId="0" fontId="57" fillId="0" borderId="1" xfId="8" applyNumberFormat="1" applyFont="1" applyBorder="1" applyAlignment="1">
      <alignment horizontal="center" vertical="center"/>
    </xf>
    <xf numFmtId="0" fontId="59" fillId="0" borderId="53" xfId="8" applyFont="1" applyBorder="1" applyAlignment="1">
      <alignment horizontal="right" vertical="center"/>
    </xf>
    <xf numFmtId="0" fontId="49" fillId="8" borderId="55" xfId="8" applyFont="1" applyFill="1" applyBorder="1" applyAlignment="1">
      <alignment horizontal="center" vertical="center"/>
    </xf>
    <xf numFmtId="49" fontId="50" fillId="0" borderId="12" xfId="0" applyNumberFormat="1" applyFont="1" applyBorder="1" applyAlignment="1">
      <alignment horizontal="left" vertical="center"/>
    </xf>
    <xf numFmtId="49" fontId="50" fillId="0" borderId="14" xfId="0" applyNumberFormat="1" applyFont="1" applyBorder="1" applyAlignment="1">
      <alignment horizontal="left" vertical="center"/>
    </xf>
    <xf numFmtId="49" fontId="51" fillId="0" borderId="14" xfId="0" applyNumberFormat="1" applyFont="1" applyBorder="1" applyAlignment="1">
      <alignment horizontal="center" vertical="center"/>
    </xf>
    <xf numFmtId="0" fontId="52" fillId="0" borderId="56" xfId="0" applyFont="1" applyBorder="1" applyAlignment="1">
      <alignment horizontal="center"/>
    </xf>
    <xf numFmtId="0" fontId="52" fillId="12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14" borderId="11" xfId="0" applyFont="1" applyFill="1" applyBorder="1" applyAlignment="1">
      <alignment horizontal="center"/>
    </xf>
    <xf numFmtId="0" fontId="56" fillId="14" borderId="11" xfId="0" applyFont="1" applyFill="1" applyBorder="1" applyAlignment="1">
      <alignment horizontal="center" vertical="center"/>
    </xf>
    <xf numFmtId="0" fontId="52" fillId="14" borderId="11" xfId="0" applyFont="1" applyFill="1" applyBorder="1" applyAlignment="1">
      <alignment horizontal="center" vertical="center"/>
    </xf>
    <xf numFmtId="0" fontId="57" fillId="0" borderId="55" xfId="8" applyNumberFormat="1" applyFont="1" applyBorder="1" applyAlignment="1">
      <alignment horizontal="center" vertical="center"/>
    </xf>
    <xf numFmtId="0" fontId="57" fillId="0" borderId="15" xfId="8" applyNumberFormat="1" applyFont="1" applyBorder="1" applyAlignment="1">
      <alignment horizontal="center" vertical="center"/>
    </xf>
    <xf numFmtId="0" fontId="59" fillId="0" borderId="59" xfId="8" applyFont="1" applyBorder="1" applyAlignment="1">
      <alignment horizontal="right" vertical="center"/>
    </xf>
    <xf numFmtId="49" fontId="60" fillId="0" borderId="60" xfId="8" applyNumberFormat="1" applyFont="1" applyFill="1" applyBorder="1" applyAlignment="1">
      <alignment horizontal="center" vertical="center"/>
    </xf>
    <xf numFmtId="0" fontId="52" fillId="14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49" fontId="50" fillId="5" borderId="14" xfId="0" applyNumberFormat="1" applyFont="1" applyFill="1" applyBorder="1" applyAlignment="1">
      <alignment horizontal="left" vertical="center"/>
    </xf>
    <xf numFmtId="0" fontId="52" fillId="0" borderId="56" xfId="0" applyFont="1" applyBorder="1" applyAlignment="1">
      <alignment horizontal="center" vertical="center"/>
    </xf>
    <xf numFmtId="0" fontId="52" fillId="12" borderId="11" xfId="0" applyFont="1" applyFill="1" applyBorder="1" applyAlignment="1">
      <alignment horizontal="center" vertical="center"/>
    </xf>
    <xf numFmtId="0" fontId="0" fillId="0" borderId="61" xfId="0" applyBorder="1"/>
    <xf numFmtId="0" fontId="51" fillId="0" borderId="14" xfId="0" applyFont="1" applyBorder="1" applyAlignment="1">
      <alignment horizontal="center"/>
    </xf>
    <xf numFmtId="0" fontId="56" fillId="5" borderId="11" xfId="0" applyFont="1" applyFill="1" applyBorder="1" applyAlignment="1">
      <alignment horizontal="center" vertical="center"/>
    </xf>
    <xf numFmtId="0" fontId="58" fillId="5" borderId="11" xfId="0" applyFont="1" applyFill="1" applyBorder="1" applyAlignment="1">
      <alignment horizontal="center"/>
    </xf>
    <xf numFmtId="0" fontId="52" fillId="13" borderId="56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center"/>
    </xf>
    <xf numFmtId="0" fontId="56" fillId="14" borderId="11" xfId="0" applyFont="1" applyFill="1" applyBorder="1" applyAlignment="1">
      <alignment horizontal="center"/>
    </xf>
    <xf numFmtId="0" fontId="52" fillId="14" borderId="14" xfId="0" applyFont="1" applyFill="1" applyBorder="1" applyAlignment="1">
      <alignment horizontal="center"/>
    </xf>
    <xf numFmtId="49" fontId="61" fillId="0" borderId="10" xfId="0" applyNumberFormat="1" applyFont="1" applyBorder="1" applyAlignment="1">
      <alignment horizontal="left" vertical="center"/>
    </xf>
    <xf numFmtId="0" fontId="52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49" fontId="61" fillId="0" borderId="12" xfId="0" applyNumberFormat="1" applyFont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0" fontId="55" fillId="14" borderId="14" xfId="0" applyFont="1" applyFill="1" applyBorder="1" applyAlignment="1">
      <alignment horizontal="center"/>
    </xf>
    <xf numFmtId="0" fontId="49" fillId="8" borderId="62" xfId="8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62" fillId="8" borderId="9" xfId="8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14" borderId="16" xfId="0" applyFont="1" applyFill="1" applyBorder="1" applyAlignment="1">
      <alignment horizontal="center"/>
    </xf>
    <xf numFmtId="0" fontId="57" fillId="0" borderId="16" xfId="8" applyNumberFormat="1" applyFont="1" applyBorder="1" applyAlignment="1">
      <alignment horizontal="center" vertical="center"/>
    </xf>
    <xf numFmtId="49" fontId="60" fillId="5" borderId="63" xfId="8" applyNumberFormat="1" applyFont="1" applyFill="1" applyBorder="1" applyAlignment="1">
      <alignment horizontal="center" vertical="center"/>
    </xf>
    <xf numFmtId="0" fontId="57" fillId="0" borderId="11" xfId="8" applyNumberFormat="1" applyFont="1" applyBorder="1" applyAlignment="1">
      <alignment horizontal="center" vertical="center"/>
    </xf>
    <xf numFmtId="0" fontId="63" fillId="5" borderId="63" xfId="8" applyFont="1" applyFill="1" applyBorder="1" applyAlignment="1">
      <alignment horizontal="center" vertical="center"/>
    </xf>
    <xf numFmtId="49" fontId="57" fillId="0" borderId="11" xfId="8" applyNumberFormat="1" applyFont="1" applyBorder="1" applyAlignment="1">
      <alignment horizontal="center" vertical="center"/>
    </xf>
    <xf numFmtId="0" fontId="64" fillId="0" borderId="57" xfId="8" applyFont="1" applyBorder="1" applyAlignment="1">
      <alignment horizontal="center" vertical="center"/>
    </xf>
    <xf numFmtId="0" fontId="63" fillId="5" borderId="64" xfId="8" applyFont="1" applyFill="1" applyBorder="1" applyAlignment="1">
      <alignment horizontal="center" vertical="center"/>
    </xf>
    <xf numFmtId="49" fontId="60" fillId="5" borderId="64" xfId="8" applyNumberFormat="1" applyFont="1" applyFill="1" applyBorder="1" applyAlignment="1">
      <alignment horizontal="center" vertical="center"/>
    </xf>
    <xf numFmtId="49" fontId="53" fillId="0" borderId="11" xfId="8" applyNumberFormat="1" applyFont="1" applyBorder="1" applyAlignment="1">
      <alignment horizontal="center" vertical="center"/>
    </xf>
    <xf numFmtId="49" fontId="53" fillId="0" borderId="15" xfId="8" applyNumberFormat="1" applyFont="1" applyBorder="1" applyAlignment="1">
      <alignment horizontal="center" vertical="center"/>
    </xf>
    <xf numFmtId="0" fontId="0" fillId="0" borderId="3" xfId="0" applyBorder="1"/>
    <xf numFmtId="49" fontId="50" fillId="0" borderId="11" xfId="0" applyNumberFormat="1" applyFont="1" applyBorder="1" applyAlignment="1">
      <alignment horizontal="left" vertical="center"/>
    </xf>
    <xf numFmtId="49" fontId="51" fillId="0" borderId="11" xfId="0" applyNumberFormat="1" applyFont="1" applyBorder="1" applyAlignment="1">
      <alignment horizontal="center" vertical="center"/>
    </xf>
    <xf numFmtId="0" fontId="64" fillId="0" borderId="15" xfId="8" applyFont="1" applyBorder="1" applyAlignment="1">
      <alignment horizontal="center" vertical="center"/>
    </xf>
    <xf numFmtId="0" fontId="62" fillId="8" borderId="11" xfId="8" applyFont="1" applyFill="1" applyBorder="1" applyAlignment="1">
      <alignment horizontal="center" vertical="center"/>
    </xf>
    <xf numFmtId="49" fontId="65" fillId="0" borderId="11" xfId="8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49" fontId="66" fillId="0" borderId="16" xfId="8" applyNumberFormat="1" applyFont="1" applyBorder="1" applyAlignment="1">
      <alignment horizontal="center" vertical="center"/>
    </xf>
    <xf numFmtId="49" fontId="66" fillId="0" borderId="1" xfId="8" applyNumberFormat="1" applyFont="1" applyBorder="1" applyAlignment="1">
      <alignment horizontal="center" vertical="center"/>
    </xf>
    <xf numFmtId="0" fontId="64" fillId="0" borderId="51" xfId="8" applyFont="1" applyBorder="1" applyAlignment="1">
      <alignment horizontal="center" vertical="center"/>
    </xf>
    <xf numFmtId="0" fontId="64" fillId="0" borderId="1" xfId="8" applyFont="1" applyBorder="1" applyAlignment="1">
      <alignment horizontal="center" vertical="center"/>
    </xf>
    <xf numFmtId="49" fontId="66" fillId="0" borderId="11" xfId="8" applyNumberFormat="1" applyFont="1" applyBorder="1" applyAlignment="1">
      <alignment horizontal="center" vertical="center"/>
    </xf>
    <xf numFmtId="49" fontId="66" fillId="0" borderId="15" xfId="8" applyNumberFormat="1" applyFont="1" applyBorder="1" applyAlignment="1">
      <alignment horizontal="center" vertical="center"/>
    </xf>
    <xf numFmtId="49" fontId="50" fillId="5" borderId="11" xfId="0" applyNumberFormat="1" applyFont="1" applyFill="1" applyBorder="1" applyAlignment="1">
      <alignment horizontal="left" vertical="center"/>
    </xf>
    <xf numFmtId="49" fontId="65" fillId="5" borderId="11" xfId="8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/>
    <xf numFmtId="0" fontId="67" fillId="0" borderId="0" xfId="0" applyFont="1" applyBorder="1"/>
    <xf numFmtId="0" fontId="0" fillId="5" borderId="0" xfId="0" applyFill="1" applyBorder="1"/>
    <xf numFmtId="0" fontId="68" fillId="0" borderId="0" xfId="0" applyFont="1" applyBorder="1"/>
    <xf numFmtId="49" fontId="69" fillId="0" borderId="12" xfId="0" applyNumberFormat="1" applyFont="1" applyBorder="1" applyAlignment="1">
      <alignment horizontal="left" vertical="center"/>
    </xf>
    <xf numFmtId="0" fontId="52" fillId="0" borderId="56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2" fillId="0" borderId="48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49" fontId="50" fillId="4" borderId="10" xfId="0" applyNumberFormat="1" applyFont="1" applyFill="1" applyBorder="1" applyAlignment="1">
      <alignment horizontal="left" vertical="center"/>
    </xf>
    <xf numFmtId="49" fontId="50" fillId="4" borderId="12" xfId="0" applyNumberFormat="1" applyFont="1" applyFill="1" applyBorder="1" applyAlignment="1">
      <alignment horizontal="left" vertical="center"/>
    </xf>
    <xf numFmtId="49" fontId="61" fillId="4" borderId="12" xfId="0" applyNumberFormat="1" applyFont="1" applyFill="1" applyBorder="1" applyAlignment="1">
      <alignment horizontal="left" vertical="center"/>
    </xf>
    <xf numFmtId="49" fontId="61" fillId="4" borderId="10" xfId="0" applyNumberFormat="1" applyFont="1" applyFill="1" applyBorder="1" applyAlignment="1">
      <alignment horizontal="left" vertical="center"/>
    </xf>
    <xf numFmtId="49" fontId="69" fillId="4" borderId="12" xfId="0" applyNumberFormat="1" applyFont="1" applyFill="1" applyBorder="1" applyAlignment="1">
      <alignment horizontal="left" vertical="center"/>
    </xf>
    <xf numFmtId="0" fontId="52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center"/>
    </xf>
    <xf numFmtId="0" fontId="37" fillId="0" borderId="20" xfId="0" applyFont="1" applyFill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15" borderId="16" xfId="0" applyFont="1" applyFill="1" applyBorder="1" applyAlignment="1">
      <alignment horizontal="center"/>
    </xf>
    <xf numFmtId="0" fontId="52" fillId="15" borderId="11" xfId="0" applyFont="1" applyFill="1" applyBorder="1" applyAlignment="1">
      <alignment horizontal="center"/>
    </xf>
    <xf numFmtId="0" fontId="55" fillId="14" borderId="13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left" vertical="center"/>
    </xf>
    <xf numFmtId="49" fontId="50" fillId="0" borderId="12" xfId="0" applyNumberFormat="1" applyFont="1" applyFill="1" applyBorder="1" applyAlignment="1">
      <alignment horizontal="left" vertical="center"/>
    </xf>
    <xf numFmtId="49" fontId="61" fillId="0" borderId="12" xfId="0" applyNumberFormat="1" applyFont="1" applyFill="1" applyBorder="1" applyAlignment="1">
      <alignment horizontal="left" vertical="center"/>
    </xf>
    <xf numFmtId="0" fontId="53" fillId="7" borderId="11" xfId="0" applyFont="1" applyFill="1" applyBorder="1" applyAlignment="1">
      <alignment horizontal="center"/>
    </xf>
    <xf numFmtId="0" fontId="53" fillId="7" borderId="11" xfId="0" applyFont="1" applyFill="1" applyBorder="1" applyAlignment="1">
      <alignment horizontal="center" vertical="center"/>
    </xf>
    <xf numFmtId="49" fontId="61" fillId="16" borderId="12" xfId="0" applyNumberFormat="1" applyFont="1" applyFill="1" applyBorder="1" applyAlignment="1">
      <alignment horizontal="left" vertical="center"/>
    </xf>
    <xf numFmtId="0" fontId="71" fillId="9" borderId="39" xfId="8" applyFont="1" applyFill="1" applyBorder="1" applyAlignment="1">
      <alignment horizontal="center" vertical="center"/>
    </xf>
    <xf numFmtId="0" fontId="71" fillId="10" borderId="41" xfId="8" applyFont="1" applyFill="1" applyBorder="1" applyAlignment="1">
      <alignment horizontal="center" vertical="center"/>
    </xf>
    <xf numFmtId="0" fontId="71" fillId="9" borderId="44" xfId="8" applyFont="1" applyFill="1" applyBorder="1" applyAlignment="1">
      <alignment horizontal="center" vertical="center"/>
    </xf>
    <xf numFmtId="49" fontId="71" fillId="11" borderId="45" xfId="8" applyNumberFormat="1" applyFont="1" applyFill="1" applyBorder="1" applyAlignment="1">
      <alignment horizontal="center" vertical="center"/>
    </xf>
    <xf numFmtId="0" fontId="56" fillId="0" borderId="48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0" fontId="72" fillId="14" borderId="48" xfId="0" applyFont="1" applyFill="1" applyBorder="1" applyAlignment="1">
      <alignment horizontal="center"/>
    </xf>
    <xf numFmtId="0" fontId="56" fillId="5" borderId="48" xfId="0" applyFont="1" applyFill="1" applyBorder="1" applyAlignment="1">
      <alignment horizontal="center" vertical="center"/>
    </xf>
    <xf numFmtId="0" fontId="56" fillId="5" borderId="49" xfId="0" applyFont="1" applyFill="1" applyBorder="1" applyAlignment="1">
      <alignment horizontal="center" vertical="center"/>
    </xf>
    <xf numFmtId="0" fontId="73" fillId="0" borderId="50" xfId="8" applyNumberFormat="1" applyFont="1" applyBorder="1" applyAlignment="1">
      <alignment horizontal="center" vertical="center"/>
    </xf>
    <xf numFmtId="0" fontId="73" fillId="0" borderId="1" xfId="8" applyNumberFormat="1" applyFont="1" applyBorder="1" applyAlignment="1">
      <alignment horizontal="center" vertical="center"/>
    </xf>
    <xf numFmtId="0" fontId="59" fillId="0" borderId="51" xfId="8" applyFont="1" applyBorder="1" applyAlignment="1">
      <alignment horizontal="center" vertical="center"/>
    </xf>
    <xf numFmtId="0" fontId="59" fillId="0" borderId="52" xfId="8" applyFont="1" applyBorder="1" applyAlignment="1">
      <alignment horizontal="center" vertical="center"/>
    </xf>
    <xf numFmtId="49" fontId="74" fillId="0" borderId="54" xfId="8" applyNumberFormat="1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14" borderId="11" xfId="0" applyFont="1" applyFill="1" applyBorder="1" applyAlignment="1">
      <alignment horizontal="center"/>
    </xf>
    <xf numFmtId="0" fontId="56" fillId="5" borderId="14" xfId="0" applyFont="1" applyFill="1" applyBorder="1" applyAlignment="1">
      <alignment horizontal="center" vertical="center"/>
    </xf>
    <xf numFmtId="0" fontId="73" fillId="0" borderId="55" xfId="8" applyNumberFormat="1" applyFont="1" applyBorder="1" applyAlignment="1">
      <alignment horizontal="center" vertical="center"/>
    </xf>
    <xf numFmtId="0" fontId="73" fillId="0" borderId="15" xfId="8" applyNumberFormat="1" applyFont="1" applyBorder="1" applyAlignment="1">
      <alignment horizontal="center" vertical="center"/>
    </xf>
    <xf numFmtId="0" fontId="59" fillId="0" borderId="57" xfId="8" applyFont="1" applyBorder="1" applyAlignment="1">
      <alignment horizontal="center" vertical="center"/>
    </xf>
    <xf numFmtId="0" fontId="59" fillId="0" borderId="58" xfId="8" applyFont="1" applyBorder="1" applyAlignment="1">
      <alignment horizontal="center" vertical="center"/>
    </xf>
    <xf numFmtId="49" fontId="74" fillId="0" borderId="60" xfId="8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56" fillId="14" borderId="14" xfId="0" applyFont="1" applyFill="1" applyBorder="1" applyAlignment="1">
      <alignment horizontal="center" vertical="center"/>
    </xf>
    <xf numFmtId="0" fontId="56" fillId="14" borderId="14" xfId="0" applyFont="1" applyFill="1" applyBorder="1" applyAlignment="1">
      <alignment horizontal="center"/>
    </xf>
    <xf numFmtId="49" fontId="74" fillId="0" borderId="55" xfId="8" applyNumberFormat="1" applyFont="1" applyFill="1" applyBorder="1" applyAlignment="1">
      <alignment horizontal="center" vertical="center"/>
    </xf>
    <xf numFmtId="49" fontId="73" fillId="0" borderId="15" xfId="8" applyNumberFormat="1" applyFont="1" applyBorder="1" applyAlignment="1">
      <alignment horizontal="center" vertical="center"/>
    </xf>
    <xf numFmtId="0" fontId="76" fillId="0" borderId="57" xfId="8" applyFont="1" applyBorder="1" applyAlignment="1">
      <alignment horizontal="center" vertical="center"/>
    </xf>
    <xf numFmtId="0" fontId="76" fillId="0" borderId="58" xfId="8" applyFont="1" applyBorder="1" applyAlignment="1">
      <alignment horizontal="center" vertical="center"/>
    </xf>
    <xf numFmtId="49" fontId="75" fillId="0" borderId="15" xfId="8" applyNumberFormat="1" applyFont="1" applyBorder="1" applyAlignment="1">
      <alignment horizontal="center" vertical="center"/>
    </xf>
    <xf numFmtId="0" fontId="76" fillId="0" borderId="15" xfId="8" applyFont="1" applyBorder="1" applyAlignment="1">
      <alignment horizontal="center" vertical="center"/>
    </xf>
    <xf numFmtId="0" fontId="66" fillId="14" borderId="11" xfId="0" applyFont="1" applyFill="1" applyBorder="1" applyAlignment="1">
      <alignment horizontal="center"/>
    </xf>
    <xf numFmtId="0" fontId="66" fillId="14" borderId="16" xfId="0" applyFont="1" applyFill="1" applyBorder="1" applyAlignment="1">
      <alignment horizontal="center"/>
    </xf>
    <xf numFmtId="4" fontId="0" fillId="0" borderId="0" xfId="0" applyNumberFormat="1" applyBorder="1"/>
    <xf numFmtId="0" fontId="59" fillId="0" borderId="1" xfId="8" applyFont="1" applyBorder="1" applyAlignment="1">
      <alignment horizontal="center" vertical="center"/>
    </xf>
    <xf numFmtId="0" fontId="59" fillId="0" borderId="15" xfId="8" applyFont="1" applyBorder="1" applyAlignment="1">
      <alignment horizontal="center" vertical="center"/>
    </xf>
    <xf numFmtId="0" fontId="77" fillId="0" borderId="11" xfId="0" applyFont="1" applyBorder="1" applyAlignment="1">
      <alignment horizontal="right" vertical="center" wrapText="1"/>
    </xf>
    <xf numFmtId="2" fontId="78" fillId="0" borderId="67" xfId="0" applyNumberFormat="1" applyFont="1" applyBorder="1" applyAlignment="1">
      <alignment horizontal="right" vertical="center"/>
    </xf>
    <xf numFmtId="0" fontId="20" fillId="13" borderId="11" xfId="0" applyFont="1" applyFill="1" applyBorder="1" applyAlignment="1">
      <alignment horizontal="right" vertical="center"/>
    </xf>
    <xf numFmtId="2" fontId="79" fillId="0" borderId="67" xfId="0" applyNumberFormat="1" applyFont="1" applyBorder="1" applyAlignment="1">
      <alignment horizontal="right" vertical="center"/>
    </xf>
    <xf numFmtId="2" fontId="35" fillId="0" borderId="33" xfId="0" applyNumberFormat="1" applyFont="1" applyBorder="1"/>
    <xf numFmtId="0" fontId="35" fillId="0" borderId="33" xfId="0" applyFont="1" applyBorder="1"/>
    <xf numFmtId="0" fontId="35" fillId="0" borderId="11" xfId="0" applyFont="1" applyBorder="1"/>
    <xf numFmtId="0" fontId="35" fillId="0" borderId="20" xfId="0" applyFont="1" applyBorder="1"/>
    <xf numFmtId="0" fontId="35" fillId="0" borderId="36" xfId="0" applyFont="1" applyBorder="1"/>
    <xf numFmtId="0" fontId="35" fillId="0" borderId="16" xfId="0" applyFont="1" applyBorder="1"/>
    <xf numFmtId="0" fontId="35" fillId="0" borderId="25" xfId="0" applyFont="1" applyBorder="1"/>
    <xf numFmtId="2" fontId="35" fillId="0" borderId="32" xfId="0" applyNumberFormat="1" applyFont="1" applyBorder="1"/>
    <xf numFmtId="4" fontId="80" fillId="13" borderId="0" xfId="0" applyNumberFormat="1" applyFont="1" applyFill="1" applyBorder="1" applyAlignment="1">
      <alignment vertical="center"/>
    </xf>
    <xf numFmtId="49" fontId="50" fillId="0" borderId="14" xfId="0" applyNumberFormat="1" applyFont="1" applyFill="1" applyBorder="1" applyAlignment="1">
      <alignment horizontal="left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center"/>
    </xf>
    <xf numFmtId="49" fontId="69" fillId="0" borderId="12" xfId="0" applyNumberFormat="1" applyFont="1" applyFill="1" applyBorder="1" applyAlignment="1">
      <alignment horizontal="left" vertical="center"/>
    </xf>
    <xf numFmtId="49" fontId="81" fillId="0" borderId="14" xfId="0" applyNumberFormat="1" applyFont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left" vertical="center"/>
    </xf>
    <xf numFmtId="49" fontId="81" fillId="0" borderId="9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left" vertical="center"/>
    </xf>
    <xf numFmtId="49" fontId="50" fillId="16" borderId="12" xfId="0" applyNumberFormat="1" applyFont="1" applyFill="1" applyBorder="1" applyAlignment="1">
      <alignment horizontal="left" vertical="center"/>
    </xf>
    <xf numFmtId="0" fontId="53" fillId="7" borderId="56" xfId="0" applyFont="1" applyFill="1" applyBorder="1" applyAlignment="1">
      <alignment horizontal="center"/>
    </xf>
    <xf numFmtId="0" fontId="74" fillId="0" borderId="60" xfId="8" applyNumberFormat="1" applyFont="1" applyFill="1" applyBorder="1" applyAlignment="1">
      <alignment horizontal="center" vertical="center"/>
    </xf>
    <xf numFmtId="2" fontId="35" fillId="0" borderId="37" xfId="0" applyNumberFormat="1" applyFont="1" applyBorder="1"/>
    <xf numFmtId="2" fontId="35" fillId="0" borderId="36" xfId="0" applyNumberFormat="1" applyFont="1" applyBorder="1"/>
    <xf numFmtId="49" fontId="81" fillId="0" borderId="9" xfId="0" applyNumberFormat="1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49" fontId="81" fillId="0" borderId="14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/>
    </xf>
    <xf numFmtId="49" fontId="82" fillId="0" borderId="14" xfId="0" applyNumberFormat="1" applyFont="1" applyBorder="1" applyAlignment="1">
      <alignment horizontal="center" vertical="center"/>
    </xf>
    <xf numFmtId="0" fontId="8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4" fontId="34" fillId="0" borderId="11" xfId="0" applyNumberFormat="1" applyFont="1" applyBorder="1"/>
    <xf numFmtId="4" fontId="34" fillId="0" borderId="16" xfId="0" applyNumberFormat="1" applyFont="1" applyBorder="1"/>
    <xf numFmtId="4" fontId="34" fillId="0" borderId="20" xfId="0" applyNumberFormat="1" applyFont="1" applyBorder="1"/>
    <xf numFmtId="4" fontId="34" fillId="0" borderId="25" xfId="0" applyNumberFormat="1" applyFont="1" applyBorder="1"/>
    <xf numFmtId="0" fontId="83" fillId="0" borderId="0" xfId="0" applyFont="1" applyAlignment="1">
      <alignment vertical="center"/>
    </xf>
    <xf numFmtId="2" fontId="35" fillId="0" borderId="11" xfId="0" applyNumberFormat="1" applyFont="1" applyBorder="1"/>
    <xf numFmtId="2" fontId="84" fillId="0" borderId="67" xfId="0" applyNumberFormat="1" applyFont="1" applyBorder="1" applyAlignment="1">
      <alignment horizontal="center" vertical="center"/>
    </xf>
    <xf numFmtId="0" fontId="52" fillId="13" borderId="48" xfId="0" applyFont="1" applyFill="1" applyBorder="1" applyAlignment="1">
      <alignment horizontal="center" vertical="center"/>
    </xf>
    <xf numFmtId="0" fontId="52" fillId="13" borderId="56" xfId="0" applyFont="1" applyFill="1" applyBorder="1" applyAlignment="1">
      <alignment horizontal="center" vertical="center"/>
    </xf>
    <xf numFmtId="0" fontId="53" fillId="13" borderId="56" xfId="0" applyFont="1" applyFill="1" applyBorder="1" applyAlignment="1">
      <alignment horizontal="center"/>
    </xf>
    <xf numFmtId="2" fontId="35" fillId="0" borderId="16" xfId="0" applyNumberFormat="1" applyFont="1" applyBorder="1"/>
    <xf numFmtId="2" fontId="35" fillId="0" borderId="20" xfId="0" applyNumberFormat="1" applyFont="1" applyBorder="1"/>
    <xf numFmtId="0" fontId="66" fillId="0" borderId="11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52" fillId="2" borderId="56" xfId="0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horizontal="center"/>
    </xf>
    <xf numFmtId="0" fontId="52" fillId="2" borderId="12" xfId="0" applyFont="1" applyFill="1" applyBorder="1" applyAlignment="1">
      <alignment horizontal="center"/>
    </xf>
    <xf numFmtId="0" fontId="52" fillId="2" borderId="48" xfId="0" applyFont="1" applyFill="1" applyBorder="1" applyAlignment="1">
      <alignment horizontal="center" vertical="center"/>
    </xf>
    <xf numFmtId="2" fontId="35" fillId="0" borderId="25" xfId="0" applyNumberFormat="1" applyFont="1" applyBorder="1"/>
    <xf numFmtId="49" fontId="50" fillId="16" borderId="10" xfId="0" applyNumberFormat="1" applyFont="1" applyFill="1" applyBorder="1" applyAlignment="1">
      <alignment horizontal="left" vertical="center"/>
    </xf>
    <xf numFmtId="49" fontId="81" fillId="0" borderId="14" xfId="0" applyNumberFormat="1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left" vertical="center"/>
    </xf>
    <xf numFmtId="49" fontId="65" fillId="0" borderId="11" xfId="8" applyNumberFormat="1" applyFont="1" applyFill="1" applyBorder="1" applyAlignment="1">
      <alignment horizontal="center" vertical="center"/>
    </xf>
    <xf numFmtId="0" fontId="52" fillId="15" borderId="11" xfId="0" applyFont="1" applyFill="1" applyBorder="1" applyAlignment="1">
      <alignment horizontal="center" vertical="center"/>
    </xf>
    <xf numFmtId="49" fontId="81" fillId="0" borderId="9" xfId="0" applyNumberFormat="1" applyFont="1" applyBorder="1" applyAlignment="1">
      <alignment horizontal="center" vertical="center" wrapText="1"/>
    </xf>
    <xf numFmtId="2" fontId="78" fillId="0" borderId="15" xfId="0" applyNumberFormat="1" applyFont="1" applyBorder="1" applyAlignment="1">
      <alignment horizontal="right" vertical="center"/>
    </xf>
    <xf numFmtId="49" fontId="74" fillId="0" borderId="68" xfId="8" applyNumberFormat="1" applyFont="1" applyFill="1" applyBorder="1" applyAlignment="1">
      <alignment horizontal="center" vertical="center"/>
    </xf>
    <xf numFmtId="2" fontId="79" fillId="0" borderId="0" xfId="0" applyNumberFormat="1" applyFont="1" applyBorder="1" applyAlignment="1">
      <alignment horizontal="right" vertical="center"/>
    </xf>
    <xf numFmtId="0" fontId="52" fillId="0" borderId="66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/>
    </xf>
    <xf numFmtId="0" fontId="53" fillId="7" borderId="12" xfId="0" applyFont="1" applyFill="1" applyBorder="1" applyAlignment="1">
      <alignment horizontal="center"/>
    </xf>
    <xf numFmtId="0" fontId="53" fillId="7" borderId="48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5" borderId="11" xfId="0" applyFont="1" applyFill="1" applyBorder="1" applyAlignment="1">
      <alignment vertical="center"/>
    </xf>
    <xf numFmtId="0" fontId="40" fillId="2" borderId="11" xfId="0" applyFont="1" applyFill="1" applyBorder="1" applyAlignment="1">
      <alignment vertical="center"/>
    </xf>
    <xf numFmtId="49" fontId="86" fillId="0" borderId="10" xfId="0" applyNumberFormat="1" applyFont="1" applyBorder="1" applyAlignment="1">
      <alignment horizontal="left" vertical="center"/>
    </xf>
    <xf numFmtId="49" fontId="86" fillId="0" borderId="12" xfId="0" applyNumberFormat="1" applyFont="1" applyBorder="1" applyAlignment="1">
      <alignment horizontal="left" vertical="center"/>
    </xf>
    <xf numFmtId="49" fontId="87" fillId="0" borderId="14" xfId="0" applyNumberFormat="1" applyFont="1" applyBorder="1" applyAlignment="1">
      <alignment horizontal="left" vertical="center"/>
    </xf>
    <xf numFmtId="0" fontId="52" fillId="0" borderId="15" xfId="0" applyFont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69" xfId="0" applyFont="1" applyBorder="1" applyAlignment="1">
      <alignment horizontal="center"/>
    </xf>
    <xf numFmtId="0" fontId="71" fillId="9" borderId="71" xfId="8" applyFont="1" applyFill="1" applyBorder="1" applyAlignment="1">
      <alignment horizontal="center" vertical="center"/>
    </xf>
    <xf numFmtId="0" fontId="73" fillId="0" borderId="70" xfId="8" applyNumberFormat="1" applyFont="1" applyBorder="1" applyAlignment="1">
      <alignment horizontal="center" vertical="center"/>
    </xf>
    <xf numFmtId="0" fontId="73" fillId="0" borderId="72" xfId="8" applyNumberFormat="1" applyFont="1" applyBorder="1" applyAlignment="1">
      <alignment horizontal="center" vertical="center"/>
    </xf>
    <xf numFmtId="0" fontId="57" fillId="0" borderId="72" xfId="8" applyNumberFormat="1" applyFont="1" applyBorder="1" applyAlignment="1">
      <alignment horizontal="center" vertical="center"/>
    </xf>
    <xf numFmtId="49" fontId="88" fillId="0" borderId="12" xfId="0" applyNumberFormat="1" applyFont="1" applyBorder="1" applyAlignment="1">
      <alignment horizontal="left" vertical="center"/>
    </xf>
    <xf numFmtId="0" fontId="85" fillId="0" borderId="16" xfId="0" applyFont="1" applyFill="1" applyBorder="1" applyAlignment="1">
      <alignment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25" xfId="0" applyFont="1" applyBorder="1" applyAlignment="1">
      <alignment vertical="center"/>
    </xf>
    <xf numFmtId="0" fontId="40" fillId="17" borderId="11" xfId="0" applyFont="1" applyFill="1" applyBorder="1" applyAlignment="1">
      <alignment vertical="center"/>
    </xf>
    <xf numFmtId="0" fontId="32" fillId="17" borderId="11" xfId="0" applyFont="1" applyFill="1" applyBorder="1" applyAlignment="1">
      <alignment vertical="center"/>
    </xf>
    <xf numFmtId="49" fontId="88" fillId="0" borderId="10" xfId="0" applyNumberFormat="1" applyFont="1" applyBorder="1" applyAlignment="1">
      <alignment horizontal="left" vertical="center"/>
    </xf>
    <xf numFmtId="0" fontId="35" fillId="18" borderId="12" xfId="0" applyFont="1" applyFill="1" applyBorder="1" applyAlignment="1">
      <alignment horizontal="center" vertical="center"/>
    </xf>
    <xf numFmtId="0" fontId="35" fillId="18" borderId="21" xfId="0" applyFont="1" applyFill="1" applyBorder="1" applyAlignment="1">
      <alignment horizontal="center" vertical="center"/>
    </xf>
    <xf numFmtId="0" fontId="35" fillId="18" borderId="19" xfId="0" applyFont="1" applyFill="1" applyBorder="1" applyAlignment="1">
      <alignment horizontal="center" vertical="center"/>
    </xf>
    <xf numFmtId="0" fontId="35" fillId="18" borderId="13" xfId="0" applyFont="1" applyFill="1" applyBorder="1" applyAlignment="1">
      <alignment horizontal="center" vertical="center"/>
    </xf>
    <xf numFmtId="0" fontId="39" fillId="18" borderId="13" xfId="0" applyFont="1" applyFill="1" applyBorder="1" applyAlignment="1">
      <alignment horizontal="center" vertical="center"/>
    </xf>
    <xf numFmtId="0" fontId="39" fillId="18" borderId="18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5" fillId="18" borderId="26" xfId="0" applyFont="1" applyFill="1" applyBorder="1" applyAlignment="1">
      <alignment horizontal="center" vertical="center"/>
    </xf>
    <xf numFmtId="0" fontId="35" fillId="18" borderId="16" xfId="0" applyFont="1" applyFill="1" applyBorder="1" applyAlignment="1">
      <alignment horizontal="center" vertical="center"/>
    </xf>
    <xf numFmtId="0" fontId="35" fillId="18" borderId="11" xfId="0" applyFont="1" applyFill="1" applyBorder="1" applyAlignment="1">
      <alignment horizontal="center" vertical="center"/>
    </xf>
    <xf numFmtId="0" fontId="35" fillId="18" borderId="23" xfId="0" applyFont="1" applyFill="1" applyBorder="1" applyAlignment="1">
      <alignment horizontal="center" vertical="center"/>
    </xf>
    <xf numFmtId="0" fontId="35" fillId="18" borderId="17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4" fillId="19" borderId="36" xfId="0" applyFont="1" applyFill="1" applyBorder="1"/>
    <xf numFmtId="0" fontId="34" fillId="19" borderId="16" xfId="0" applyFont="1" applyFill="1" applyBorder="1"/>
    <xf numFmtId="0" fontId="34" fillId="19" borderId="0" xfId="0" applyFont="1" applyFill="1"/>
    <xf numFmtId="0" fontId="33" fillId="0" borderId="74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18" borderId="75" xfId="0" applyFont="1" applyFill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77" xfId="0" applyFont="1" applyBorder="1"/>
    <xf numFmtId="2" fontId="35" fillId="0" borderId="74" xfId="0" applyNumberFormat="1" applyFont="1" applyBorder="1"/>
    <xf numFmtId="0" fontId="35" fillId="0" borderId="74" xfId="0" applyFont="1" applyBorder="1"/>
    <xf numFmtId="0" fontId="40" fillId="0" borderId="74" xfId="0" applyFont="1" applyFill="1" applyBorder="1" applyAlignment="1">
      <alignment vertical="center"/>
    </xf>
    <xf numFmtId="0" fontId="35" fillId="0" borderId="33" xfId="0" applyFont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35" fillId="18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78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2" fontId="35" fillId="0" borderId="80" xfId="0" applyNumberFormat="1" applyFont="1" applyBorder="1"/>
    <xf numFmtId="2" fontId="35" fillId="0" borderId="48" xfId="0" applyNumberFormat="1" applyFont="1" applyBorder="1"/>
    <xf numFmtId="0" fontId="35" fillId="0" borderId="48" xfId="0" applyFont="1" applyBorder="1"/>
    <xf numFmtId="0" fontId="38" fillId="0" borderId="1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2" fillId="15" borderId="17" xfId="0" applyFont="1" applyFill="1" applyBorder="1" applyAlignment="1">
      <alignment horizontal="center"/>
    </xf>
    <xf numFmtId="0" fontId="73" fillId="0" borderId="81" xfId="8" applyNumberFormat="1" applyFont="1" applyBorder="1" applyAlignment="1">
      <alignment horizontal="center" vertical="center"/>
    </xf>
    <xf numFmtId="49" fontId="73" fillId="0" borderId="81" xfId="8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/>
    </xf>
    <xf numFmtId="49" fontId="57" fillId="0" borderId="72" xfId="8" applyNumberFormat="1" applyFont="1" applyBorder="1" applyAlignment="1">
      <alignment horizontal="center" vertical="center"/>
    </xf>
    <xf numFmtId="49" fontId="53" fillId="0" borderId="72" xfId="8" applyNumberFormat="1" applyFont="1" applyBorder="1" applyAlignment="1">
      <alignment horizontal="center" vertical="center"/>
    </xf>
    <xf numFmtId="49" fontId="66" fillId="0" borderId="82" xfId="8" applyNumberFormat="1" applyFont="1" applyBorder="1" applyAlignment="1">
      <alignment horizontal="center" vertical="center"/>
    </xf>
    <xf numFmtId="49" fontId="66" fillId="0" borderId="72" xfId="8" applyNumberFormat="1" applyFont="1" applyBorder="1" applyAlignment="1">
      <alignment horizontal="center" vertical="center"/>
    </xf>
    <xf numFmtId="0" fontId="89" fillId="0" borderId="14" xfId="0" applyFont="1" applyBorder="1" applyAlignment="1">
      <alignment horizontal="center"/>
    </xf>
    <xf numFmtId="0" fontId="73" fillId="0" borderId="9" xfId="8" applyNumberFormat="1" applyFont="1" applyBorder="1" applyAlignment="1">
      <alignment horizontal="center" vertical="center"/>
    </xf>
    <xf numFmtId="0" fontId="73" fillId="0" borderId="14" xfId="8" applyNumberFormat="1" applyFont="1" applyBorder="1" applyAlignment="1">
      <alignment horizontal="center" vertical="center"/>
    </xf>
    <xf numFmtId="49" fontId="73" fillId="0" borderId="14" xfId="8" applyNumberFormat="1" applyFont="1" applyBorder="1" applyAlignment="1">
      <alignment horizontal="center" vertical="center"/>
    </xf>
    <xf numFmtId="49" fontId="73" fillId="0" borderId="72" xfId="8" applyNumberFormat="1" applyFont="1" applyBorder="1" applyAlignment="1">
      <alignment horizontal="center" vertical="center"/>
    </xf>
    <xf numFmtId="49" fontId="90" fillId="0" borderId="10" xfId="0" applyNumberFormat="1" applyFont="1" applyBorder="1" applyAlignment="1">
      <alignment horizontal="left" vertical="center"/>
    </xf>
    <xf numFmtId="49" fontId="90" fillId="0" borderId="14" xfId="0" applyNumberFormat="1" applyFont="1" applyBorder="1" applyAlignment="1">
      <alignment horizontal="left" vertical="center"/>
    </xf>
    <xf numFmtId="49" fontId="90" fillId="0" borderId="14" xfId="0" applyNumberFormat="1" applyFont="1" applyBorder="1" applyAlignment="1">
      <alignment horizontal="center" vertical="center"/>
    </xf>
    <xf numFmtId="49" fontId="90" fillId="0" borderId="12" xfId="0" applyNumberFormat="1" applyFont="1" applyBorder="1" applyAlignment="1">
      <alignment horizontal="left" vertical="center"/>
    </xf>
    <xf numFmtId="49" fontId="90" fillId="5" borderId="14" xfId="0" applyNumberFormat="1" applyFont="1" applyFill="1" applyBorder="1" applyAlignment="1">
      <alignment horizontal="left" vertical="center"/>
    </xf>
    <xf numFmtId="0" fontId="90" fillId="0" borderId="14" xfId="0" applyFont="1" applyBorder="1" applyAlignment="1">
      <alignment horizontal="center"/>
    </xf>
    <xf numFmtId="49" fontId="91" fillId="0" borderId="14" xfId="0" applyNumberFormat="1" applyFont="1" applyBorder="1" applyAlignment="1">
      <alignment horizontal="left" vertical="center"/>
    </xf>
    <xf numFmtId="49" fontId="90" fillId="0" borderId="10" xfId="0" applyNumberFormat="1" applyFont="1" applyFill="1" applyBorder="1" applyAlignment="1">
      <alignment horizontal="left" vertical="center"/>
    </xf>
    <xf numFmtId="49" fontId="90" fillId="0" borderId="12" xfId="0" applyNumberFormat="1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center"/>
    </xf>
    <xf numFmtId="0" fontId="55" fillId="14" borderId="12" xfId="0" applyFont="1" applyFill="1" applyBorder="1" applyAlignment="1">
      <alignment horizontal="center"/>
    </xf>
    <xf numFmtId="0" fontId="56" fillId="14" borderId="12" xfId="0" applyFont="1" applyFill="1" applyBorder="1" applyAlignment="1">
      <alignment horizontal="center"/>
    </xf>
    <xf numFmtId="49" fontId="90" fillId="0" borderId="13" xfId="0" applyNumberFormat="1" applyFont="1" applyBorder="1" applyAlignment="1">
      <alignment horizontal="center" vertical="center"/>
    </xf>
    <xf numFmtId="0" fontId="90" fillId="0" borderId="13" xfId="0" applyFont="1" applyBorder="1" applyAlignment="1">
      <alignment horizontal="center"/>
    </xf>
    <xf numFmtId="49" fontId="90" fillId="0" borderId="19" xfId="0" applyNumberFormat="1" applyFont="1" applyBorder="1" applyAlignment="1">
      <alignment horizontal="center" vertical="center"/>
    </xf>
    <xf numFmtId="49" fontId="92" fillId="0" borderId="13" xfId="0" applyNumberFormat="1" applyFont="1" applyBorder="1" applyAlignment="1">
      <alignment horizontal="center" vertical="center"/>
    </xf>
    <xf numFmtId="49" fontId="86" fillId="0" borderId="12" xfId="0" applyNumberFormat="1" applyFont="1" applyFill="1" applyBorder="1" applyAlignment="1">
      <alignment horizontal="left" vertical="center"/>
    </xf>
    <xf numFmtId="49" fontId="69" fillId="0" borderId="14" xfId="0" applyNumberFormat="1" applyFont="1" applyFill="1" applyBorder="1" applyAlignment="1">
      <alignment horizontal="left" vertical="center"/>
    </xf>
    <xf numFmtId="49" fontId="90" fillId="0" borderId="9" xfId="0" applyNumberFormat="1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/>
    </xf>
    <xf numFmtId="0" fontId="52" fillId="0" borderId="65" xfId="0" applyFont="1" applyFill="1" applyBorder="1" applyAlignment="1">
      <alignment horizontal="center"/>
    </xf>
    <xf numFmtId="49" fontId="90" fillId="0" borderId="14" xfId="0" applyNumberFormat="1" applyFont="1" applyFill="1" applyBorder="1" applyAlignment="1">
      <alignment horizontal="center" vertical="center"/>
    </xf>
    <xf numFmtId="49" fontId="92" fillId="0" borderId="14" xfId="0" applyNumberFormat="1" applyFont="1" applyFill="1" applyBorder="1" applyAlignment="1">
      <alignment horizontal="center" vertical="center" wrapText="1"/>
    </xf>
    <xf numFmtId="49" fontId="90" fillId="0" borderId="14" xfId="0" applyNumberFormat="1" applyFont="1" applyFill="1" applyBorder="1" applyAlignment="1">
      <alignment horizontal="left" vertical="center"/>
    </xf>
    <xf numFmtId="0" fontId="58" fillId="0" borderId="56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56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2" fillId="0" borderId="69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left" vertical="center"/>
    </xf>
    <xf numFmtId="49" fontId="90" fillId="20" borderId="56" xfId="0" applyNumberFormat="1" applyFont="1" applyFill="1" applyBorder="1" applyAlignment="1">
      <alignment horizontal="left" vertical="center"/>
    </xf>
    <xf numFmtId="0" fontId="53" fillId="7" borderId="15" xfId="0" applyFont="1" applyFill="1" applyBorder="1" applyAlignment="1">
      <alignment horizontal="center"/>
    </xf>
    <xf numFmtId="0" fontId="52" fillId="15" borderId="48" xfId="0" applyFont="1" applyFill="1" applyBorder="1" applyAlignment="1">
      <alignment horizontal="center"/>
    </xf>
    <xf numFmtId="0" fontId="52" fillId="15" borderId="15" xfId="0" applyFont="1" applyFill="1" applyBorder="1" applyAlignment="1">
      <alignment horizontal="center"/>
    </xf>
    <xf numFmtId="0" fontId="52" fillId="15" borderId="12" xfId="0" applyFont="1" applyFill="1" applyBorder="1" applyAlignment="1">
      <alignment horizontal="center" vertical="center"/>
    </xf>
    <xf numFmtId="49" fontId="51" fillId="0" borderId="12" xfId="0" applyNumberFormat="1" applyFont="1" applyBorder="1" applyAlignment="1">
      <alignment horizontal="left" vertical="center"/>
    </xf>
    <xf numFmtId="49" fontId="88" fillId="0" borderId="12" xfId="0" applyNumberFormat="1" applyFont="1" applyFill="1" applyBorder="1" applyAlignment="1">
      <alignment horizontal="left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49" fontId="89" fillId="0" borderId="14" xfId="0" applyNumberFormat="1" applyFont="1" applyBorder="1" applyAlignment="1">
      <alignment horizontal="center" vertical="center"/>
    </xf>
    <xf numFmtId="49" fontId="88" fillId="13" borderId="12" xfId="0" applyNumberFormat="1" applyFont="1" applyFill="1" applyBorder="1" applyAlignment="1">
      <alignment horizontal="left" vertical="center"/>
    </xf>
    <xf numFmtId="49" fontId="69" fillId="13" borderId="12" xfId="0" applyNumberFormat="1" applyFont="1" applyFill="1" applyBorder="1" applyAlignment="1">
      <alignment horizontal="left" vertical="center"/>
    </xf>
    <xf numFmtId="0" fontId="53" fillId="13" borderId="11" xfId="0" applyFont="1" applyFill="1" applyBorder="1" applyAlignment="1">
      <alignment horizontal="center"/>
    </xf>
    <xf numFmtId="0" fontId="52" fillId="13" borderId="11" xfId="0" applyFont="1" applyFill="1" applyBorder="1" applyAlignment="1">
      <alignment horizontal="center" vertical="center"/>
    </xf>
    <xf numFmtId="0" fontId="52" fillId="13" borderId="11" xfId="0" applyFont="1" applyFill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38" fillId="0" borderId="16" xfId="0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2" fillId="17" borderId="16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33" fillId="0" borderId="20" xfId="0" applyFont="1" applyBorder="1" applyAlignment="1">
      <alignment horizontal="center" vertical="center" wrapText="1"/>
    </xf>
    <xf numFmtId="0" fontId="35" fillId="18" borderId="18" xfId="0" applyFont="1" applyFill="1" applyBorder="1" applyAlignment="1">
      <alignment horizontal="center" vertical="center"/>
    </xf>
    <xf numFmtId="0" fontId="35" fillId="0" borderId="32" xfId="0" applyFont="1" applyBorder="1"/>
    <xf numFmtId="0" fontId="35" fillId="18" borderId="20" xfId="0" applyFont="1" applyFill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35" fillId="0" borderId="37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right" vertical="top" wrapText="1"/>
    </xf>
    <xf numFmtId="0" fontId="13" fillId="0" borderId="0" xfId="0" applyFont="1" applyFill="1" applyAlignment="1">
      <alignment vertical="center"/>
    </xf>
    <xf numFmtId="0" fontId="93" fillId="0" borderId="0" xfId="0" applyFont="1" applyFill="1" applyAlignment="1">
      <alignment vertical="center"/>
    </xf>
    <xf numFmtId="0" fontId="94" fillId="2" borderId="16" xfId="0" applyFont="1" applyFill="1" applyBorder="1" applyAlignment="1">
      <alignment vertical="center"/>
    </xf>
    <xf numFmtId="0" fontId="32" fillId="0" borderId="74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35" fillId="18" borderId="6" xfId="0" applyFont="1" applyFill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4" fontId="34" fillId="0" borderId="74" xfId="0" applyNumberFormat="1" applyFont="1" applyBorder="1"/>
    <xf numFmtId="0" fontId="94" fillId="17" borderId="16" xfId="0" applyFont="1" applyFill="1" applyBorder="1" applyAlignment="1">
      <alignment vertical="center"/>
    </xf>
    <xf numFmtId="0" fontId="94" fillId="17" borderId="11" xfId="0" applyFont="1" applyFill="1" applyBorder="1" applyAlignment="1">
      <alignment vertical="center"/>
    </xf>
    <xf numFmtId="0" fontId="52" fillId="0" borderId="47" xfId="0" applyFont="1" applyFill="1" applyBorder="1" applyAlignment="1">
      <alignment horizontal="center"/>
    </xf>
    <xf numFmtId="0" fontId="95" fillId="0" borderId="11" xfId="0" applyFont="1" applyBorder="1" applyAlignment="1">
      <alignment vertical="center"/>
    </xf>
    <xf numFmtId="49" fontId="89" fillId="0" borderId="14" xfId="0" applyNumberFormat="1" applyFont="1" applyFill="1" applyBorder="1" applyAlignment="1">
      <alignment horizontal="center" vertical="center"/>
    </xf>
    <xf numFmtId="0" fontId="96" fillId="7" borderId="11" xfId="0" applyFont="1" applyFill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52" fillId="7" borderId="11" xfId="0" applyFont="1" applyFill="1" applyBorder="1" applyAlignment="1">
      <alignment horizontal="center" vertical="center"/>
    </xf>
    <xf numFmtId="4" fontId="98" fillId="0" borderId="11" xfId="0" applyNumberFormat="1" applyFont="1" applyBorder="1"/>
    <xf numFmtId="0" fontId="99" fillId="0" borderId="0" xfId="0" applyFont="1"/>
    <xf numFmtId="0" fontId="100" fillId="2" borderId="11" xfId="0" applyFont="1" applyFill="1" applyBorder="1" applyAlignment="1">
      <alignment vertical="center"/>
    </xf>
    <xf numFmtId="2" fontId="101" fillId="0" borderId="33" xfId="0" applyNumberFormat="1" applyFont="1" applyBorder="1"/>
    <xf numFmtId="2" fontId="101" fillId="0" borderId="11" xfId="0" applyNumberFormat="1" applyFont="1" applyBorder="1"/>
    <xf numFmtId="0" fontId="102" fillId="2" borderId="20" xfId="0" applyFont="1" applyFill="1" applyBorder="1" applyAlignment="1">
      <alignment vertical="center"/>
    </xf>
    <xf numFmtId="2" fontId="101" fillId="0" borderId="20" xfId="0" applyNumberFormat="1" applyFont="1" applyBorder="1"/>
    <xf numFmtId="49" fontId="88" fillId="2" borderId="12" xfId="0" applyNumberFormat="1" applyFont="1" applyFill="1" applyBorder="1" applyAlignment="1">
      <alignment horizontal="left" vertical="center"/>
    </xf>
    <xf numFmtId="0" fontId="52" fillId="2" borderId="48" xfId="0" applyFont="1" applyFill="1" applyBorder="1" applyAlignment="1">
      <alignment horizontal="center"/>
    </xf>
    <xf numFmtId="0" fontId="103" fillId="0" borderId="0" xfId="7" applyFont="1" applyFill="1" applyAlignment="1">
      <alignment vertical="center"/>
    </xf>
    <xf numFmtId="0" fontId="41" fillId="0" borderId="1" xfId="0" applyFont="1" applyBorder="1" applyAlignment="1">
      <alignment horizontal="center"/>
    </xf>
    <xf numFmtId="0" fontId="41" fillId="7" borderId="73" xfId="0" applyFont="1" applyFill="1" applyBorder="1" applyAlignment="1">
      <alignment horizontal="right"/>
    </xf>
    <xf numFmtId="0" fontId="41" fillId="7" borderId="0" xfId="0" applyFont="1" applyFill="1" applyBorder="1" applyAlignment="1">
      <alignment horizontal="right"/>
    </xf>
    <xf numFmtId="0" fontId="70" fillId="0" borderId="0" xfId="8" applyFont="1" applyBorder="1" applyAlignment="1">
      <alignment horizontal="center" vertical="center" textRotation="90"/>
    </xf>
    <xf numFmtId="0" fontId="70" fillId="0" borderId="3" xfId="8" applyFont="1" applyBorder="1" applyAlignment="1">
      <alignment horizontal="center" vertical="center" textRotation="90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25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</cellXfs>
  <cellStyles count="9">
    <cellStyle name="Besøgt link" xfId="2" builtinId="9" hidden="1"/>
    <cellStyle name="Besøgt link" xfId="4" builtinId="9" hidden="1"/>
    <cellStyle name="Besøgt link" xfId="6" builtinId="9" hidden="1"/>
    <cellStyle name="Link" xfId="1" builtinId="8" hidden="1"/>
    <cellStyle name="Link" xfId="3" builtinId="8" hidden="1"/>
    <cellStyle name="Link" xfId="5" builtinId="8" hidden="1"/>
    <cellStyle name="Link" xfId="7" builtinId="8"/>
    <cellStyle name="Normal" xfId="0" builtinId="0"/>
    <cellStyle name="Normal_PROTOKOLY" xfId="8" xr:uid="{CE676F6C-AB32-4A94-AF66-1AB25B2AD351}"/>
  </cellStyles>
  <dxfs count="218"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02CE15"/>
      <color rgb="FF00FFFF"/>
      <color rgb="FF9D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3C9C6E9-F47B-4004-8AB9-60661D49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6B55A12B-B2B6-452B-A954-4186523F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BFC46D7-9F78-43C9-95FB-16306A89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4B0AB53C-D93F-4A34-8EB2-C748BE7B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D3E53DA-A187-42F1-96A9-A68B47A6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193F1D0-E51D-4D9F-8B63-44883005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0B16525-CA07-49DB-9E31-946BBC23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A5238FD-608B-47B5-8BB1-96F82BA3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F7D2236-1979-439E-BA99-43A233D5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5E28D79-8AF9-4F1A-8F71-85954718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fk.sydjylland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fk.sydjylland@gmail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Formand@ofk.dk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F49A-EE02-4AE9-B22C-E3F3FE8D51E1}">
  <sheetPr filterMode="1">
    <tabColor theme="1"/>
  </sheetPr>
  <dimension ref="A1:X115"/>
  <sheetViews>
    <sheetView tabSelected="1" zoomScale="111" zoomScaleNormal="111" workbookViewId="0">
      <pane xSplit="3" ySplit="3" topLeftCell="D53" activePane="bottomRight" state="frozen"/>
      <selection pane="topRight" activeCell="D1" sqref="D1"/>
      <selection pane="bottomLeft" activeCell="A3" sqref="A3"/>
      <selection pane="bottomRight" activeCell="A10" sqref="A10:XFD10"/>
    </sheetView>
  </sheetViews>
  <sheetFormatPr defaultRowHeight="16.5"/>
  <cols>
    <col min="1" max="1" width="18.625" style="57" customWidth="1"/>
    <col min="2" max="2" width="6.75" style="58" customWidth="1"/>
    <col min="3" max="3" width="5.25" style="59" customWidth="1"/>
    <col min="4" max="4" width="4.625" style="88" customWidth="1"/>
    <col min="5" max="5" width="5.625" style="88" customWidth="1"/>
    <col min="6" max="9" width="4.625" style="88" customWidth="1"/>
    <col min="10" max="10" width="5.625" style="88" customWidth="1"/>
    <col min="11" max="16" width="4.125" style="67" customWidth="1"/>
    <col min="17" max="22" width="5.625" style="67" customWidth="1"/>
    <col min="23" max="16384" width="9" style="67"/>
  </cols>
  <sheetData>
    <row r="1" spans="1:23" ht="15.95" customHeight="1">
      <c r="K1" s="561" t="s">
        <v>220</v>
      </c>
      <c r="L1" s="561"/>
      <c r="M1" s="561"/>
      <c r="N1" s="561"/>
      <c r="O1" s="561"/>
      <c r="P1" s="561"/>
      <c r="Q1" s="562" t="s">
        <v>218</v>
      </c>
      <c r="R1" s="563"/>
      <c r="S1" s="563"/>
      <c r="T1" s="563"/>
      <c r="U1" s="563"/>
      <c r="V1" s="563"/>
      <c r="W1" s="563"/>
    </row>
    <row r="2" spans="1:23" ht="26.25" customHeight="1">
      <c r="A2" s="90" t="s">
        <v>213</v>
      </c>
      <c r="C2" s="59" t="s">
        <v>98</v>
      </c>
      <c r="D2" s="60" t="s">
        <v>206</v>
      </c>
      <c r="E2" s="61" t="s">
        <v>207</v>
      </c>
      <c r="F2" s="62" t="s">
        <v>208</v>
      </c>
      <c r="G2" s="63" t="s">
        <v>209</v>
      </c>
      <c r="H2" s="61" t="s">
        <v>210</v>
      </c>
      <c r="I2" s="62" t="s">
        <v>211</v>
      </c>
      <c r="J2" s="64" t="s">
        <v>212</v>
      </c>
      <c r="K2" s="65" t="s">
        <v>199</v>
      </c>
      <c r="L2" s="66" t="s">
        <v>200</v>
      </c>
      <c r="M2" s="66" t="s">
        <v>201</v>
      </c>
      <c r="N2" s="66" t="s">
        <v>202</v>
      </c>
      <c r="O2" s="66" t="s">
        <v>203</v>
      </c>
      <c r="P2" s="137" t="s">
        <v>204</v>
      </c>
      <c r="Q2" s="143" t="s">
        <v>199</v>
      </c>
      <c r="R2" s="66" t="s">
        <v>200</v>
      </c>
      <c r="S2" s="66" t="s">
        <v>201</v>
      </c>
      <c r="T2" s="66" t="s">
        <v>202</v>
      </c>
      <c r="U2" s="66" t="s">
        <v>203</v>
      </c>
      <c r="V2" s="66" t="s">
        <v>204</v>
      </c>
      <c r="W2" s="146" t="s">
        <v>219</v>
      </c>
    </row>
    <row r="3" spans="1:23" s="134" customFormat="1" ht="36" customHeight="1">
      <c r="A3" s="126" t="s">
        <v>26</v>
      </c>
      <c r="B3" s="126" t="s">
        <v>67</v>
      </c>
      <c r="C3" s="127" t="s">
        <v>68</v>
      </c>
      <c r="D3" s="128" t="s">
        <v>162</v>
      </c>
      <c r="E3" s="129" t="s">
        <v>163</v>
      </c>
      <c r="F3" s="128" t="s">
        <v>164</v>
      </c>
      <c r="G3" s="130" t="s">
        <v>165</v>
      </c>
      <c r="H3" s="127" t="s">
        <v>1</v>
      </c>
      <c r="I3" s="128" t="s">
        <v>167</v>
      </c>
      <c r="J3" s="131" t="s">
        <v>166</v>
      </c>
      <c r="K3" s="132" t="s">
        <v>81</v>
      </c>
      <c r="L3" s="133" t="s">
        <v>217</v>
      </c>
      <c r="M3" s="133" t="s">
        <v>205</v>
      </c>
      <c r="N3" s="133" t="s">
        <v>75</v>
      </c>
      <c r="O3" s="132" t="s">
        <v>81</v>
      </c>
      <c r="P3" s="138" t="s">
        <v>117</v>
      </c>
      <c r="Q3" s="529" t="s">
        <v>324</v>
      </c>
      <c r="R3" s="448" t="s">
        <v>323</v>
      </c>
      <c r="S3" s="448" t="s">
        <v>306</v>
      </c>
      <c r="T3" s="448" t="s">
        <v>307</v>
      </c>
      <c r="U3" s="530" t="s">
        <v>325</v>
      </c>
      <c r="V3" s="448" t="s">
        <v>326</v>
      </c>
      <c r="W3" s="531" t="s">
        <v>327</v>
      </c>
    </row>
    <row r="4" spans="1:23" ht="15.95" customHeight="1">
      <c r="A4" s="68" t="s">
        <v>188</v>
      </c>
      <c r="B4" s="69" t="s">
        <v>175</v>
      </c>
      <c r="C4" s="92">
        <v>2011</v>
      </c>
      <c r="D4" s="401">
        <v>1</v>
      </c>
      <c r="E4" s="76"/>
      <c r="F4" s="77"/>
      <c r="G4" s="70"/>
      <c r="H4" s="76"/>
      <c r="I4" s="77"/>
      <c r="J4" s="78"/>
      <c r="K4" s="77">
        <v>1</v>
      </c>
      <c r="L4" s="70">
        <v>1</v>
      </c>
      <c r="M4" s="70"/>
      <c r="N4" s="70"/>
      <c r="O4" s="70"/>
      <c r="P4" s="139"/>
      <c r="Q4" s="313">
        <f>'Score 1. afd. Minior'!AV7</f>
        <v>74.333333333333343</v>
      </c>
      <c r="R4" s="350">
        <f>'Score 2. afd. Minior'!AV9</f>
        <v>26</v>
      </c>
      <c r="S4" s="315"/>
      <c r="T4" s="315"/>
      <c r="U4" s="315"/>
      <c r="V4" s="315"/>
      <c r="W4" s="345">
        <f>SUM(Q4:V4)</f>
        <v>100.33333333333334</v>
      </c>
    </row>
    <row r="5" spans="1:23" ht="15.95" customHeight="1">
      <c r="A5" s="68" t="s">
        <v>180</v>
      </c>
      <c r="B5" s="69" t="s">
        <v>177</v>
      </c>
      <c r="C5" s="92">
        <v>2011</v>
      </c>
      <c r="D5" s="401">
        <v>1</v>
      </c>
      <c r="E5" s="76"/>
      <c r="F5" s="77"/>
      <c r="G5" s="70"/>
      <c r="H5" s="76"/>
      <c r="I5" s="77"/>
      <c r="J5" s="78"/>
      <c r="K5" s="77">
        <v>1</v>
      </c>
      <c r="L5" s="70">
        <v>1</v>
      </c>
      <c r="M5" s="70"/>
      <c r="N5" s="70">
        <v>1</v>
      </c>
      <c r="O5" s="70"/>
      <c r="P5" s="139"/>
      <c r="Q5" s="313">
        <f>'Score 1. afd. Minior'!AV3</f>
        <v>11</v>
      </c>
      <c r="R5" s="350">
        <f>'Score 2. afd. Minior'!AV7</f>
        <v>86</v>
      </c>
      <c r="S5" s="315"/>
      <c r="T5" s="350">
        <f>'Score 4. afd. Minior &amp; Pusl'!AT3</f>
        <v>52</v>
      </c>
      <c r="U5" s="315"/>
      <c r="V5" s="315"/>
      <c r="W5" s="345">
        <f>SUM(Q5:V5)</f>
        <v>149</v>
      </c>
    </row>
    <row r="6" spans="1:23" ht="15.95" customHeight="1">
      <c r="A6" s="68" t="s">
        <v>187</v>
      </c>
      <c r="B6" s="69" t="s">
        <v>175</v>
      </c>
      <c r="C6" s="92">
        <v>2011</v>
      </c>
      <c r="D6" s="401">
        <v>1</v>
      </c>
      <c r="E6" s="76"/>
      <c r="F6" s="77"/>
      <c r="G6" s="70"/>
      <c r="H6" s="76"/>
      <c r="I6" s="77"/>
      <c r="J6" s="78"/>
      <c r="K6" s="77">
        <v>1</v>
      </c>
      <c r="L6" s="70">
        <v>1</v>
      </c>
      <c r="M6" s="70">
        <v>1</v>
      </c>
      <c r="N6" s="70"/>
      <c r="O6" s="70"/>
      <c r="P6" s="139"/>
      <c r="Q6" s="313">
        <f>'Score 1. afd. Minior'!AV6</f>
        <v>137.66666666666669</v>
      </c>
      <c r="R6" s="350">
        <f>'Score 2. afd. Minior'!AV8</f>
        <v>132.66666666666669</v>
      </c>
      <c r="S6" s="350">
        <f>'Score 3. afd. Minior &amp; Puslinge'!AV3</f>
        <v>47.833333333333336</v>
      </c>
      <c r="T6" s="350"/>
      <c r="U6" s="315"/>
      <c r="V6" s="315"/>
      <c r="W6" s="345">
        <f t="shared" ref="W6:W87" si="0">SUM(Q6:V6)</f>
        <v>318.16666666666669</v>
      </c>
    </row>
    <row r="7" spans="1:23" ht="15.95" customHeight="1">
      <c r="A7" s="68" t="s">
        <v>198</v>
      </c>
      <c r="B7" s="69" t="s">
        <v>175</v>
      </c>
      <c r="C7" s="92">
        <v>2010</v>
      </c>
      <c r="D7" s="401">
        <v>1</v>
      </c>
      <c r="E7" s="76"/>
      <c r="F7" s="77"/>
      <c r="G7" s="70"/>
      <c r="H7" s="76"/>
      <c r="I7" s="77"/>
      <c r="J7" s="78"/>
      <c r="K7" s="77">
        <v>1</v>
      </c>
      <c r="L7" s="70"/>
      <c r="M7" s="70"/>
      <c r="N7" s="70"/>
      <c r="O7" s="70"/>
      <c r="P7" s="139"/>
      <c r="Q7" s="313">
        <f>'Score 1. afd. Minior'!AV5</f>
        <v>146</v>
      </c>
      <c r="R7" s="315"/>
      <c r="S7" s="315"/>
      <c r="T7" s="315"/>
      <c r="U7" s="315"/>
      <c r="V7" s="315"/>
      <c r="W7" s="345">
        <f t="shared" si="0"/>
        <v>146</v>
      </c>
    </row>
    <row r="8" spans="1:23" ht="15.95" customHeight="1">
      <c r="A8" s="91" t="s">
        <v>176</v>
      </c>
      <c r="B8" s="69" t="s">
        <v>177</v>
      </c>
      <c r="C8" s="92">
        <v>2010</v>
      </c>
      <c r="D8" s="401">
        <v>1</v>
      </c>
      <c r="E8" s="76"/>
      <c r="F8" s="77"/>
      <c r="G8" s="70"/>
      <c r="H8" s="76"/>
      <c r="I8" s="77"/>
      <c r="J8" s="78"/>
      <c r="K8" s="77"/>
      <c r="L8" s="70">
        <v>1</v>
      </c>
      <c r="M8" s="70"/>
      <c r="N8" s="70"/>
      <c r="O8" s="70"/>
      <c r="P8" s="139"/>
      <c r="Q8" s="314"/>
      <c r="R8" s="350">
        <f>'Score 2. afd. Minior'!AV5</f>
        <v>79.333333333333343</v>
      </c>
      <c r="S8" s="315"/>
      <c r="T8" s="315"/>
      <c r="U8" s="315"/>
      <c r="V8" s="315"/>
      <c r="W8" s="345">
        <f t="shared" si="0"/>
        <v>79.333333333333343</v>
      </c>
    </row>
    <row r="9" spans="1:23" ht="15.95" customHeight="1">
      <c r="A9" s="82" t="s">
        <v>122</v>
      </c>
      <c r="B9" s="69" t="s">
        <v>177</v>
      </c>
      <c r="C9" s="92">
        <v>2010</v>
      </c>
      <c r="D9" s="401">
        <v>1</v>
      </c>
      <c r="E9" s="76"/>
      <c r="F9" s="77"/>
      <c r="G9" s="70"/>
      <c r="H9" s="76"/>
      <c r="I9" s="77"/>
      <c r="J9" s="78"/>
      <c r="K9" s="77"/>
      <c r="L9" s="70">
        <v>1</v>
      </c>
      <c r="M9" s="70">
        <v>1</v>
      </c>
      <c r="N9" s="70"/>
      <c r="O9" s="70"/>
      <c r="P9" s="139"/>
      <c r="Q9" s="314"/>
      <c r="R9" s="350">
        <f>'Score 2. afd. Minior'!AV6</f>
        <v>137.66666666666669</v>
      </c>
      <c r="S9" s="315">
        <v>0</v>
      </c>
      <c r="T9" s="315"/>
      <c r="U9" s="315"/>
      <c r="V9" s="315"/>
      <c r="W9" s="345">
        <f t="shared" si="0"/>
        <v>137.66666666666669</v>
      </c>
    </row>
    <row r="10" spans="1:23" ht="15.95" hidden="1" customHeight="1">
      <c r="A10" s="544" t="s">
        <v>340</v>
      </c>
      <c r="B10" s="69" t="s">
        <v>75</v>
      </c>
      <c r="C10" s="92">
        <v>2010</v>
      </c>
      <c r="D10" s="401">
        <v>1</v>
      </c>
      <c r="E10" s="76"/>
      <c r="F10" s="77"/>
      <c r="G10" s="70"/>
      <c r="H10" s="76"/>
      <c r="I10" s="77"/>
      <c r="J10" s="78"/>
      <c r="K10" s="77"/>
      <c r="L10" s="70">
        <v>1</v>
      </c>
      <c r="M10" s="70"/>
      <c r="N10" s="70"/>
      <c r="O10" s="70"/>
      <c r="P10" s="139"/>
      <c r="Q10" s="314"/>
      <c r="R10" s="350">
        <f>'Score 2. afd. Minior'!AV4</f>
        <v>99.333333333333343</v>
      </c>
      <c r="S10" s="315"/>
      <c r="T10" s="315"/>
      <c r="U10" s="315"/>
      <c r="V10" s="315"/>
      <c r="W10" s="345"/>
    </row>
    <row r="11" spans="1:23" ht="15.95" customHeight="1">
      <c r="A11" s="68" t="s">
        <v>215</v>
      </c>
      <c r="B11" s="69" t="s">
        <v>175</v>
      </c>
      <c r="C11" s="92">
        <v>2010</v>
      </c>
      <c r="D11" s="401">
        <v>1</v>
      </c>
      <c r="E11" s="71"/>
      <c r="F11" s="72"/>
      <c r="G11" s="73"/>
      <c r="H11" s="71"/>
      <c r="I11" s="72"/>
      <c r="J11" s="74"/>
      <c r="K11" s="77">
        <v>1</v>
      </c>
      <c r="L11" s="70"/>
      <c r="M11" s="70"/>
      <c r="N11" s="70">
        <v>1</v>
      </c>
      <c r="O11" s="70"/>
      <c r="P11" s="139"/>
      <c r="Q11" s="313">
        <f>'Score 1. afd. Minior'!AV9</f>
        <v>101</v>
      </c>
      <c r="R11" s="315"/>
      <c r="S11" s="315"/>
      <c r="T11" s="350">
        <f>'Score 4. afd. Minior &amp; Pusl'!AT4</f>
        <v>52</v>
      </c>
      <c r="U11" s="315"/>
      <c r="V11" s="315"/>
      <c r="W11" s="345">
        <f t="shared" si="0"/>
        <v>153</v>
      </c>
    </row>
    <row r="12" spans="1:23" ht="15.95" customHeight="1">
      <c r="A12" s="68" t="s">
        <v>197</v>
      </c>
      <c r="B12" s="69" t="s">
        <v>195</v>
      </c>
      <c r="C12" s="92">
        <v>2010</v>
      </c>
      <c r="D12" s="401">
        <v>1</v>
      </c>
      <c r="E12" s="76"/>
      <c r="F12" s="77"/>
      <c r="G12" s="70"/>
      <c r="H12" s="76"/>
      <c r="I12" s="77"/>
      <c r="J12" s="78"/>
      <c r="K12" s="77">
        <v>1</v>
      </c>
      <c r="L12" s="70"/>
      <c r="M12" s="70"/>
      <c r="N12" s="70"/>
      <c r="O12" s="70"/>
      <c r="P12" s="139"/>
      <c r="Q12" s="313">
        <f>'Score 1. afd. Minior'!AV4</f>
        <v>86</v>
      </c>
      <c r="R12" s="315"/>
      <c r="S12" s="315"/>
      <c r="T12" s="315"/>
      <c r="U12" s="315"/>
      <c r="V12" s="315"/>
      <c r="W12" s="345">
        <f t="shared" si="0"/>
        <v>86</v>
      </c>
    </row>
    <row r="13" spans="1:23" ht="15.95" customHeight="1">
      <c r="A13" s="68" t="s">
        <v>160</v>
      </c>
      <c r="B13" s="69" t="s">
        <v>161</v>
      </c>
      <c r="C13" s="92">
        <v>2010</v>
      </c>
      <c r="D13" s="401">
        <v>1</v>
      </c>
      <c r="E13" s="71"/>
      <c r="F13" s="72"/>
      <c r="G13" s="73"/>
      <c r="H13" s="71"/>
      <c r="I13" s="72"/>
      <c r="J13" s="74"/>
      <c r="K13" s="77"/>
      <c r="L13" s="70">
        <v>1</v>
      </c>
      <c r="M13" s="70"/>
      <c r="N13" s="70"/>
      <c r="O13" s="70"/>
      <c r="P13" s="139"/>
      <c r="Q13" s="314"/>
      <c r="R13" s="350">
        <f>'Score 2. afd. Minior'!AV3</f>
        <v>164.33333333333331</v>
      </c>
      <c r="S13" s="315"/>
      <c r="T13" s="315"/>
      <c r="U13" s="315"/>
      <c r="V13" s="315"/>
      <c r="W13" s="345">
        <f t="shared" si="0"/>
        <v>164.33333333333331</v>
      </c>
    </row>
    <row r="14" spans="1:23" ht="15.95" customHeight="1">
      <c r="A14" s="535" t="s">
        <v>331</v>
      </c>
      <c r="B14" s="536" t="s">
        <v>75</v>
      </c>
      <c r="C14" s="418">
        <v>2009</v>
      </c>
      <c r="D14" s="537">
        <v>1</v>
      </c>
      <c r="E14" s="538"/>
      <c r="F14" s="539"/>
      <c r="G14" s="540"/>
      <c r="H14" s="538"/>
      <c r="I14" s="539"/>
      <c r="J14" s="541"/>
      <c r="K14" s="419"/>
      <c r="L14" s="421"/>
      <c r="M14" s="421"/>
      <c r="N14" s="421">
        <v>1</v>
      </c>
      <c r="O14" s="421"/>
      <c r="P14" s="424"/>
      <c r="Q14" s="425"/>
      <c r="R14" s="426"/>
      <c r="S14" s="427"/>
      <c r="T14" s="426">
        <f>'Score 4. afd. Minior &amp; Pusl'!AT5</f>
        <v>77</v>
      </c>
      <c r="U14" s="427"/>
      <c r="V14" s="427"/>
      <c r="W14" s="542"/>
    </row>
    <row r="15" spans="1:23" ht="15.95" customHeight="1" thickBot="1">
      <c r="A15" s="100" t="s">
        <v>214</v>
      </c>
      <c r="B15" s="101" t="s">
        <v>195</v>
      </c>
      <c r="C15" s="102">
        <v>2009</v>
      </c>
      <c r="D15" s="402">
        <v>1</v>
      </c>
      <c r="E15" s="104"/>
      <c r="F15" s="122"/>
      <c r="G15" s="123"/>
      <c r="H15" s="104"/>
      <c r="I15" s="124"/>
      <c r="J15" s="125"/>
      <c r="K15" s="103">
        <v>1</v>
      </c>
      <c r="L15" s="108"/>
      <c r="M15" s="108"/>
      <c r="N15" s="108"/>
      <c r="O15" s="108"/>
      <c r="P15" s="140"/>
      <c r="Q15" s="320">
        <f>'Score 1. afd. Minior'!AV8</f>
        <v>169.33333333333331</v>
      </c>
      <c r="R15" s="316"/>
      <c r="S15" s="316"/>
      <c r="T15" s="316"/>
      <c r="U15" s="316"/>
      <c r="V15" s="316"/>
      <c r="W15" s="347">
        <f t="shared" si="0"/>
        <v>169.33333333333331</v>
      </c>
    </row>
    <row r="16" spans="1:23" ht="15.95" hidden="1" customHeight="1">
      <c r="A16" s="543" t="s">
        <v>338</v>
      </c>
      <c r="B16" s="96" t="s">
        <v>75</v>
      </c>
      <c r="C16" s="97">
        <v>2008</v>
      </c>
      <c r="D16" s="98"/>
      <c r="E16" s="403">
        <v>1</v>
      </c>
      <c r="F16" s="98"/>
      <c r="G16" s="106"/>
      <c r="H16" s="99"/>
      <c r="I16" s="98"/>
      <c r="J16" s="109"/>
      <c r="K16" s="98"/>
      <c r="L16" s="106">
        <v>1</v>
      </c>
      <c r="M16" s="106"/>
      <c r="N16" s="106"/>
      <c r="O16" s="106"/>
      <c r="P16" s="141"/>
      <c r="Q16" s="317"/>
      <c r="R16" s="355">
        <f>'Score 2. afd. Puslinge'!AV5</f>
        <v>97</v>
      </c>
      <c r="S16" s="318"/>
      <c r="T16" s="318"/>
      <c r="U16" s="318"/>
      <c r="V16" s="318"/>
      <c r="W16" s="346"/>
    </row>
    <row r="17" spans="1:23" ht="15.95" hidden="1" customHeight="1">
      <c r="A17" s="544" t="s">
        <v>339</v>
      </c>
      <c r="B17" s="69" t="s">
        <v>75</v>
      </c>
      <c r="C17" s="92">
        <v>2008</v>
      </c>
      <c r="D17" s="77"/>
      <c r="E17" s="404">
        <v>1</v>
      </c>
      <c r="F17" s="77"/>
      <c r="G17" s="70"/>
      <c r="H17" s="76"/>
      <c r="I17" s="77"/>
      <c r="J17" s="78"/>
      <c r="K17" s="77"/>
      <c r="L17" s="70">
        <v>1</v>
      </c>
      <c r="M17" s="70"/>
      <c r="N17" s="70"/>
      <c r="O17" s="70"/>
      <c r="P17" s="139"/>
      <c r="Q17" s="314"/>
      <c r="R17" s="350">
        <f>'Score 2. afd. Puslinge'!AV6</f>
        <v>110</v>
      </c>
      <c r="S17" s="315"/>
      <c r="T17" s="315"/>
      <c r="U17" s="315"/>
      <c r="V17" s="315"/>
      <c r="W17" s="345"/>
    </row>
    <row r="18" spans="1:23" ht="15.95" hidden="1" customHeight="1">
      <c r="A18" s="399" t="s">
        <v>73</v>
      </c>
      <c r="B18" s="69" t="s">
        <v>76</v>
      </c>
      <c r="C18" s="92">
        <v>2008</v>
      </c>
      <c r="D18" s="77"/>
      <c r="E18" s="404">
        <v>1</v>
      </c>
      <c r="F18" s="77"/>
      <c r="G18" s="70"/>
      <c r="H18" s="76"/>
      <c r="I18" s="77"/>
      <c r="J18" s="78"/>
      <c r="K18" s="77"/>
      <c r="L18" s="70"/>
      <c r="M18" s="70"/>
      <c r="N18" s="70"/>
      <c r="O18" s="70"/>
      <c r="P18" s="139"/>
      <c r="Q18" s="314"/>
      <c r="R18" s="315"/>
      <c r="S18" s="315"/>
      <c r="T18" s="315"/>
      <c r="U18" s="315"/>
      <c r="V18" s="315"/>
      <c r="W18" s="345">
        <f t="shared" si="0"/>
        <v>0</v>
      </c>
    </row>
    <row r="19" spans="1:23" ht="15.95" customHeight="1">
      <c r="A19" s="82" t="s">
        <v>286</v>
      </c>
      <c r="B19" s="69" t="s">
        <v>76</v>
      </c>
      <c r="C19" s="92">
        <v>2008</v>
      </c>
      <c r="D19" s="77"/>
      <c r="E19" s="404">
        <v>1</v>
      </c>
      <c r="F19" s="77"/>
      <c r="G19" s="70"/>
      <c r="H19" s="76"/>
      <c r="I19" s="77"/>
      <c r="J19" s="78"/>
      <c r="K19" s="77"/>
      <c r="L19" s="70"/>
      <c r="M19" s="70">
        <v>1</v>
      </c>
      <c r="N19" s="70"/>
      <c r="O19" s="70"/>
      <c r="P19" s="139"/>
      <c r="Q19" s="314"/>
      <c r="R19" s="315"/>
      <c r="S19" s="350">
        <f>'Score 3. afd. Minior &amp; Puslinge'!AV5</f>
        <v>71.166666666666657</v>
      </c>
      <c r="T19" s="315"/>
      <c r="U19" s="315"/>
      <c r="V19" s="315"/>
      <c r="W19" s="345">
        <f t="shared" si="0"/>
        <v>71.166666666666657</v>
      </c>
    </row>
    <row r="20" spans="1:23" ht="15.95" hidden="1" customHeight="1">
      <c r="A20" s="82" t="s">
        <v>297</v>
      </c>
      <c r="B20" s="69" t="s">
        <v>288</v>
      </c>
      <c r="C20" s="92">
        <v>2008</v>
      </c>
      <c r="D20" s="77"/>
      <c r="E20" s="404">
        <v>1</v>
      </c>
      <c r="F20" s="77"/>
      <c r="G20" s="70"/>
      <c r="H20" s="76"/>
      <c r="I20" s="77"/>
      <c r="J20" s="78"/>
      <c r="K20" s="77"/>
      <c r="L20" s="70"/>
      <c r="M20" s="70">
        <v>1</v>
      </c>
      <c r="N20" s="70"/>
      <c r="O20" s="70"/>
      <c r="P20" s="139"/>
      <c r="Q20" s="314"/>
      <c r="R20" s="315"/>
      <c r="S20" s="350">
        <f>'Score 3. afd. Minior &amp; Puslinge'!AV6</f>
        <v>100.33333333333333</v>
      </c>
      <c r="T20" s="315"/>
      <c r="U20" s="315"/>
      <c r="V20" s="315"/>
      <c r="W20" s="345">
        <f t="shared" si="0"/>
        <v>100.33333333333333</v>
      </c>
    </row>
    <row r="21" spans="1:23" ht="15.95" customHeight="1">
      <c r="A21" s="79" t="s">
        <v>194</v>
      </c>
      <c r="B21" s="80" t="s">
        <v>195</v>
      </c>
      <c r="C21" s="93">
        <v>2007</v>
      </c>
      <c r="D21" s="83"/>
      <c r="E21" s="405">
        <v>1</v>
      </c>
      <c r="F21" s="77"/>
      <c r="G21" s="70"/>
      <c r="H21" s="76"/>
      <c r="I21" s="77"/>
      <c r="J21" s="78"/>
      <c r="K21" s="77">
        <v>1</v>
      </c>
      <c r="L21" s="70"/>
      <c r="M21" s="70">
        <v>1</v>
      </c>
      <c r="N21" s="70"/>
      <c r="O21" s="70"/>
      <c r="P21" s="139"/>
      <c r="Q21" s="313">
        <f>'Score 1. afd. Puslinge'!AV5</f>
        <v>160.33333333333331</v>
      </c>
      <c r="R21" s="315"/>
      <c r="S21" s="350">
        <f>'Score 3. afd. Minior &amp; Puslinge'!AV7</f>
        <v>181.16666666666669</v>
      </c>
      <c r="T21" s="315"/>
      <c r="U21" s="315"/>
      <c r="V21" s="315"/>
      <c r="W21" s="345">
        <f t="shared" si="0"/>
        <v>341.5</v>
      </c>
    </row>
    <row r="22" spans="1:23" ht="15.95" customHeight="1">
      <c r="A22" s="68" t="s">
        <v>111</v>
      </c>
      <c r="B22" s="69" t="s">
        <v>76</v>
      </c>
      <c r="C22" s="92">
        <v>2007</v>
      </c>
      <c r="D22" s="77"/>
      <c r="E22" s="404">
        <v>1</v>
      </c>
      <c r="F22" s="77"/>
      <c r="G22" s="70"/>
      <c r="H22" s="76"/>
      <c r="I22" s="77"/>
      <c r="J22" s="78"/>
      <c r="K22" s="77">
        <v>1</v>
      </c>
      <c r="L22" s="70">
        <v>1</v>
      </c>
      <c r="M22" s="70">
        <v>1</v>
      </c>
      <c r="N22" s="70"/>
      <c r="O22" s="70"/>
      <c r="P22" s="139"/>
      <c r="Q22" s="313">
        <f>'Score 1. afd. Puslinge'!AV4</f>
        <v>110.33333333333334</v>
      </c>
      <c r="R22" s="350">
        <f>'Score 2. afd. Puslinge'!AV7</f>
        <v>164</v>
      </c>
      <c r="S22" s="350">
        <f>'Score 3. afd. Minior &amp; Puslinge'!AV8</f>
        <v>110.33333333333334</v>
      </c>
      <c r="T22" s="315"/>
      <c r="U22" s="315"/>
      <c r="V22" s="315"/>
      <c r="W22" s="345">
        <f t="shared" si="0"/>
        <v>384.66666666666674</v>
      </c>
    </row>
    <row r="23" spans="1:23" ht="15.95" customHeight="1">
      <c r="A23" s="380" t="s">
        <v>115</v>
      </c>
      <c r="B23" s="69" t="s">
        <v>192</v>
      </c>
      <c r="C23" s="92">
        <v>2007</v>
      </c>
      <c r="D23" s="77"/>
      <c r="E23" s="404">
        <v>1</v>
      </c>
      <c r="F23" s="77"/>
      <c r="G23" s="70"/>
      <c r="H23" s="76"/>
      <c r="I23" s="77"/>
      <c r="J23" s="78"/>
      <c r="K23" s="77">
        <v>1</v>
      </c>
      <c r="L23" s="70"/>
      <c r="M23" s="70"/>
      <c r="N23" s="70">
        <v>1</v>
      </c>
      <c r="O23" s="70"/>
      <c r="P23" s="139"/>
      <c r="Q23" s="313">
        <f>'Score 1. afd. Puslinge'!AV3</f>
        <v>157.83333333333331</v>
      </c>
      <c r="R23" s="315"/>
      <c r="S23" s="315"/>
      <c r="T23" s="350">
        <f>'Score 4. afd. Minior &amp; Pusl'!AT6</f>
        <v>171</v>
      </c>
      <c r="U23" s="315"/>
      <c r="V23" s="315"/>
      <c r="W23" s="345">
        <f t="shared" si="0"/>
        <v>328.83333333333331</v>
      </c>
    </row>
    <row r="24" spans="1:23" ht="15.95" customHeight="1">
      <c r="A24" s="82" t="s">
        <v>193</v>
      </c>
      <c r="B24" s="84" t="s">
        <v>81</v>
      </c>
      <c r="C24" s="445">
        <v>2007</v>
      </c>
      <c r="D24" s="87"/>
      <c r="E24" s="404">
        <v>1</v>
      </c>
      <c r="F24" s="87"/>
      <c r="G24" s="70"/>
      <c r="H24" s="76"/>
      <c r="I24" s="77"/>
      <c r="J24" s="78"/>
      <c r="K24" s="83">
        <v>1</v>
      </c>
      <c r="L24" s="70">
        <v>1</v>
      </c>
      <c r="M24" s="70">
        <v>1</v>
      </c>
      <c r="N24" s="70"/>
      <c r="O24" s="70"/>
      <c r="P24" s="139"/>
      <c r="Q24" s="313">
        <f>'Score 1. afd. Puslinge'!AV9</f>
        <v>137</v>
      </c>
      <c r="R24" s="350">
        <f>'Score 2. afd. Puslinge'!AV9</f>
        <v>90</v>
      </c>
      <c r="S24" s="350">
        <f>'Score 3. afd. Minior &amp; Puslinge'!AV10</f>
        <v>160.33333333333331</v>
      </c>
      <c r="T24" s="315"/>
      <c r="U24" s="315"/>
      <c r="V24" s="315"/>
      <c r="W24" s="345">
        <f t="shared" si="0"/>
        <v>387.33333333333331</v>
      </c>
    </row>
    <row r="25" spans="1:23" ht="15.95" customHeight="1">
      <c r="A25" s="380" t="s">
        <v>123</v>
      </c>
      <c r="B25" s="69" t="s">
        <v>177</v>
      </c>
      <c r="C25" s="92">
        <v>2007</v>
      </c>
      <c r="D25" s="77"/>
      <c r="E25" s="404">
        <v>1</v>
      </c>
      <c r="F25" s="77"/>
      <c r="G25" s="70"/>
      <c r="H25" s="76"/>
      <c r="I25" s="77"/>
      <c r="J25" s="78"/>
      <c r="K25" s="77">
        <v>1</v>
      </c>
      <c r="L25" s="70">
        <v>1</v>
      </c>
      <c r="M25" s="70"/>
      <c r="N25" s="70"/>
      <c r="O25" s="70"/>
      <c r="P25" s="139"/>
      <c r="Q25" s="313">
        <f>'Score 1. afd. Puslinge'!AV7</f>
        <v>23.666666666666664</v>
      </c>
      <c r="R25" s="315">
        <v>0</v>
      </c>
      <c r="S25" s="315"/>
      <c r="T25" s="315"/>
      <c r="U25" s="315"/>
      <c r="V25" s="315"/>
      <c r="W25" s="345">
        <f t="shared" si="0"/>
        <v>23.666666666666664</v>
      </c>
    </row>
    <row r="26" spans="1:23" ht="15.95" customHeight="1">
      <c r="A26" s="82" t="s">
        <v>178</v>
      </c>
      <c r="B26" s="69" t="s">
        <v>177</v>
      </c>
      <c r="C26" s="92">
        <v>2007</v>
      </c>
      <c r="D26" s="77"/>
      <c r="E26" s="404">
        <v>1</v>
      </c>
      <c r="F26" s="77"/>
      <c r="G26" s="70"/>
      <c r="H26" s="76"/>
      <c r="I26" s="77"/>
      <c r="J26" s="78"/>
      <c r="K26" s="77"/>
      <c r="L26" s="70">
        <v>1</v>
      </c>
      <c r="M26" s="70"/>
      <c r="N26" s="70"/>
      <c r="O26" s="70"/>
      <c r="P26" s="139"/>
      <c r="Q26" s="314"/>
      <c r="R26" s="350">
        <f>'Score 2. afd. Puslinge'!AV4</f>
        <v>21</v>
      </c>
      <c r="S26" s="315"/>
      <c r="T26" s="315"/>
      <c r="U26" s="315"/>
      <c r="V26" s="315"/>
      <c r="W26" s="345">
        <f t="shared" si="0"/>
        <v>21</v>
      </c>
    </row>
    <row r="27" spans="1:23" ht="15.95" customHeight="1">
      <c r="A27" s="79" t="s">
        <v>196</v>
      </c>
      <c r="B27" s="80" t="s">
        <v>195</v>
      </c>
      <c r="C27" s="93">
        <v>2007</v>
      </c>
      <c r="D27" s="83"/>
      <c r="E27" s="405">
        <v>1</v>
      </c>
      <c r="F27" s="77"/>
      <c r="G27" s="70"/>
      <c r="H27" s="76"/>
      <c r="I27" s="77"/>
      <c r="J27" s="78"/>
      <c r="K27" s="77">
        <v>1</v>
      </c>
      <c r="L27" s="70"/>
      <c r="M27" s="70"/>
      <c r="N27" s="70"/>
      <c r="O27" s="70"/>
      <c r="P27" s="139"/>
      <c r="Q27" s="313">
        <f>'Score 1. afd. Puslinge'!AV6</f>
        <v>78.666666666666671</v>
      </c>
      <c r="R27" s="315"/>
      <c r="S27" s="315"/>
      <c r="T27" s="315"/>
      <c r="U27" s="315"/>
      <c r="V27" s="315"/>
      <c r="W27" s="345">
        <f t="shared" si="0"/>
        <v>78.666666666666671</v>
      </c>
    </row>
    <row r="28" spans="1:23" ht="15.95" customHeight="1">
      <c r="A28" s="381" t="s">
        <v>285</v>
      </c>
      <c r="B28" s="69" t="s">
        <v>76</v>
      </c>
      <c r="C28" s="92">
        <v>2007</v>
      </c>
      <c r="D28" s="83"/>
      <c r="E28" s="405">
        <v>1</v>
      </c>
      <c r="F28" s="77"/>
      <c r="G28" s="70"/>
      <c r="H28" s="76"/>
      <c r="I28" s="77"/>
      <c r="J28" s="78"/>
      <c r="K28" s="77"/>
      <c r="L28" s="70"/>
      <c r="M28" s="70"/>
      <c r="N28" s="70">
        <v>1</v>
      </c>
      <c r="O28" s="70"/>
      <c r="P28" s="139"/>
      <c r="Q28" s="313"/>
      <c r="R28" s="315"/>
      <c r="S28" s="315"/>
      <c r="T28" s="350">
        <f>'Score 4. afd. Minior &amp; Pusl'!AT7</f>
        <v>113</v>
      </c>
      <c r="U28" s="315"/>
      <c r="V28" s="315"/>
      <c r="W28" s="345">
        <f t="shared" si="0"/>
        <v>113</v>
      </c>
    </row>
    <row r="29" spans="1:23" ht="15.95" customHeight="1" thickBot="1">
      <c r="A29" s="253" t="s">
        <v>119</v>
      </c>
      <c r="B29" s="254" t="s">
        <v>75</v>
      </c>
      <c r="C29" s="255">
        <v>2007</v>
      </c>
      <c r="D29" s="256"/>
      <c r="E29" s="406">
        <v>1</v>
      </c>
      <c r="F29" s="103"/>
      <c r="G29" s="108"/>
      <c r="H29" s="107"/>
      <c r="I29" s="103"/>
      <c r="J29" s="110"/>
      <c r="K29" s="103">
        <v>1</v>
      </c>
      <c r="L29" s="108">
        <v>1</v>
      </c>
      <c r="M29" s="108">
        <v>1</v>
      </c>
      <c r="N29" s="108">
        <v>1</v>
      </c>
      <c r="O29" s="108"/>
      <c r="P29" s="140"/>
      <c r="Q29" s="320">
        <f>'Score 1. afd. Puslinge'!AV8</f>
        <v>116.16666666666666</v>
      </c>
      <c r="R29" s="356">
        <f>'Score 2. afd. Puslinge'!AV8</f>
        <v>158</v>
      </c>
      <c r="S29" s="356">
        <f>'Score 3. afd. Minior &amp; Puslinge'!AV9</f>
        <v>112.83333333333334</v>
      </c>
      <c r="T29" s="356">
        <f>'Score 4. afd. Minior &amp; Pusl'!AT8</f>
        <v>195</v>
      </c>
      <c r="U29" s="316"/>
      <c r="V29" s="316"/>
      <c r="W29" s="347">
        <f t="shared" si="0"/>
        <v>582</v>
      </c>
    </row>
    <row r="30" spans="1:23" ht="15.95" hidden="1" customHeight="1">
      <c r="A30" s="432" t="s">
        <v>298</v>
      </c>
      <c r="B30" s="433" t="s">
        <v>288</v>
      </c>
      <c r="C30" s="434">
        <v>2007</v>
      </c>
      <c r="D30" s="435"/>
      <c r="E30" s="436"/>
      <c r="F30" s="431">
        <v>1</v>
      </c>
      <c r="G30" s="437"/>
      <c r="H30" s="438"/>
      <c r="I30" s="439"/>
      <c r="J30" s="440"/>
      <c r="K30" s="439"/>
      <c r="L30" s="437"/>
      <c r="M30" s="437">
        <v>1</v>
      </c>
      <c r="N30" s="437"/>
      <c r="O30" s="437"/>
      <c r="P30" s="441"/>
      <c r="Q30" s="442"/>
      <c r="R30" s="443"/>
      <c r="S30" s="443">
        <f>'Score 3. afd. D_P'!AV3</f>
        <v>189.71428571428572</v>
      </c>
      <c r="T30" s="444"/>
      <c r="U30" s="444"/>
      <c r="V30" s="444"/>
      <c r="W30" s="346">
        <f t="shared" si="0"/>
        <v>189.71428571428572</v>
      </c>
    </row>
    <row r="31" spans="1:23" ht="15.95" customHeight="1">
      <c r="A31" s="105" t="s">
        <v>79</v>
      </c>
      <c r="B31" s="96" t="s">
        <v>76</v>
      </c>
      <c r="C31" s="97">
        <v>2006</v>
      </c>
      <c r="D31" s="98"/>
      <c r="E31" s="99"/>
      <c r="F31" s="407">
        <v>1</v>
      </c>
      <c r="G31" s="106"/>
      <c r="H31" s="99"/>
      <c r="I31" s="98"/>
      <c r="J31" s="109"/>
      <c r="K31" s="98">
        <v>1</v>
      </c>
      <c r="L31" s="106">
        <v>1</v>
      </c>
      <c r="M31" s="106">
        <v>1</v>
      </c>
      <c r="N31" s="106">
        <v>1</v>
      </c>
      <c r="O31" s="106"/>
      <c r="P31" s="141"/>
      <c r="Q31" s="337">
        <f>'Score 1. afd. D_P'!AV5</f>
        <v>144.5</v>
      </c>
      <c r="R31" s="355">
        <f>'Score 2. afd. D_P'!AV3</f>
        <v>141.16666666666669</v>
      </c>
      <c r="S31" s="355">
        <f>'Score 3. afd. D_P'!AV4</f>
        <v>110.42857142857143</v>
      </c>
      <c r="T31" s="355">
        <f>'Score 4. afd. D_P &amp; Kadet'!AU3</f>
        <v>120</v>
      </c>
      <c r="U31" s="318"/>
      <c r="V31" s="318"/>
      <c r="W31" s="346">
        <f t="shared" si="0"/>
        <v>516.09523809523807</v>
      </c>
    </row>
    <row r="32" spans="1:23" ht="15.95" customHeight="1">
      <c r="A32" s="82" t="s">
        <v>74</v>
      </c>
      <c r="B32" s="69" t="s">
        <v>75</v>
      </c>
      <c r="C32" s="92">
        <v>2006</v>
      </c>
      <c r="D32" s="77"/>
      <c r="E32" s="76"/>
      <c r="F32" s="401">
        <v>1</v>
      </c>
      <c r="G32" s="70"/>
      <c r="H32" s="76"/>
      <c r="I32" s="77"/>
      <c r="J32" s="78"/>
      <c r="K32" s="77"/>
      <c r="L32" s="70"/>
      <c r="M32" s="70"/>
      <c r="N32" s="70">
        <v>1</v>
      </c>
      <c r="O32" s="70"/>
      <c r="P32" s="139"/>
      <c r="Q32" s="314"/>
      <c r="R32" s="315"/>
      <c r="S32" s="315"/>
      <c r="T32" s="350">
        <f>'Score 4. afd. D_P &amp; Kadet'!AU4</f>
        <v>96</v>
      </c>
      <c r="U32" s="315"/>
      <c r="V32" s="315"/>
      <c r="W32" s="345">
        <f t="shared" si="0"/>
        <v>96</v>
      </c>
    </row>
    <row r="33" spans="1:23" ht="15.95" customHeight="1">
      <c r="A33" s="381" t="s">
        <v>190</v>
      </c>
      <c r="B33" s="80" t="s">
        <v>81</v>
      </c>
      <c r="C33" s="93">
        <v>2006</v>
      </c>
      <c r="D33" s="83"/>
      <c r="E33" s="81"/>
      <c r="F33" s="401">
        <v>1</v>
      </c>
      <c r="G33" s="70"/>
      <c r="H33" s="76"/>
      <c r="I33" s="77"/>
      <c r="J33" s="78"/>
      <c r="K33" s="77">
        <v>1</v>
      </c>
      <c r="L33" s="70">
        <v>1</v>
      </c>
      <c r="M33" s="70">
        <v>1</v>
      </c>
      <c r="N33" s="70"/>
      <c r="O33" s="70"/>
      <c r="P33" s="139"/>
      <c r="Q33" s="313">
        <f>'Score 1. afd. D_P'!AV7</f>
        <v>57</v>
      </c>
      <c r="R33" s="350">
        <f>'Score 2. afd. D_P'!AV8</f>
        <v>31.166666666666668</v>
      </c>
      <c r="S33" s="350">
        <f>'Score 3. afd. D_P'!AV5</f>
        <v>28.285714285714285</v>
      </c>
      <c r="T33" s="315"/>
      <c r="U33" s="315"/>
      <c r="V33" s="315"/>
      <c r="W33" s="345">
        <f t="shared" si="0"/>
        <v>116.45238095238096</v>
      </c>
    </row>
    <row r="34" spans="1:23" ht="15.95" customHeight="1">
      <c r="A34" s="79" t="s">
        <v>120</v>
      </c>
      <c r="B34" s="80" t="s">
        <v>75</v>
      </c>
      <c r="C34" s="93">
        <v>2006</v>
      </c>
      <c r="D34" s="77"/>
      <c r="E34" s="76"/>
      <c r="F34" s="401">
        <v>1</v>
      </c>
      <c r="G34" s="70"/>
      <c r="H34" s="76"/>
      <c r="I34" s="77"/>
      <c r="J34" s="78"/>
      <c r="K34" s="77">
        <v>1</v>
      </c>
      <c r="L34" s="70"/>
      <c r="M34" s="70"/>
      <c r="N34" s="70"/>
      <c r="O34" s="70"/>
      <c r="P34" s="139"/>
      <c r="Q34" s="313">
        <f>'Score 1. afd. D_P'!AV9</f>
        <v>25.333333333333336</v>
      </c>
      <c r="R34" s="315"/>
      <c r="S34" s="315"/>
      <c r="T34" s="315"/>
      <c r="U34" s="315"/>
      <c r="V34" s="315"/>
      <c r="W34" s="345">
        <f t="shared" si="0"/>
        <v>25.333333333333336</v>
      </c>
    </row>
    <row r="35" spans="1:23" ht="15.95" hidden="1" customHeight="1">
      <c r="A35" s="79" t="s">
        <v>299</v>
      </c>
      <c r="B35" s="80" t="s">
        <v>288</v>
      </c>
      <c r="C35" s="93">
        <v>2006</v>
      </c>
      <c r="D35" s="77"/>
      <c r="E35" s="76"/>
      <c r="F35" s="401">
        <v>1</v>
      </c>
      <c r="G35" s="70"/>
      <c r="H35" s="76"/>
      <c r="I35" s="77"/>
      <c r="J35" s="78"/>
      <c r="K35" s="77"/>
      <c r="L35" s="70"/>
      <c r="M35" s="70">
        <v>1</v>
      </c>
      <c r="N35" s="70"/>
      <c r="O35" s="70"/>
      <c r="P35" s="139"/>
      <c r="Q35" s="313"/>
      <c r="R35" s="315"/>
      <c r="S35" s="350">
        <f>'Score 3. afd. D_P'!AV6</f>
        <v>73.285714285714292</v>
      </c>
      <c r="T35" s="315"/>
      <c r="U35" s="315"/>
      <c r="V35" s="315"/>
      <c r="W35" s="345">
        <f t="shared" si="0"/>
        <v>73.285714285714292</v>
      </c>
    </row>
    <row r="36" spans="1:23" ht="15.95" hidden="1" customHeight="1">
      <c r="A36" s="79" t="s">
        <v>300</v>
      </c>
      <c r="B36" s="80" t="s">
        <v>288</v>
      </c>
      <c r="C36" s="93">
        <v>2005</v>
      </c>
      <c r="D36" s="77"/>
      <c r="E36" s="76"/>
      <c r="F36" s="401">
        <v>1</v>
      </c>
      <c r="G36" s="70"/>
      <c r="H36" s="76"/>
      <c r="I36" s="77"/>
      <c r="J36" s="78"/>
      <c r="K36" s="77"/>
      <c r="L36" s="70"/>
      <c r="M36" s="70">
        <v>1</v>
      </c>
      <c r="N36" s="70"/>
      <c r="O36" s="70"/>
      <c r="P36" s="139"/>
      <c r="Q36" s="313"/>
      <c r="R36" s="315"/>
      <c r="S36" s="350">
        <f>'Score 3. afd. D_P'!AV7</f>
        <v>172.57142857142856</v>
      </c>
      <c r="T36" s="315"/>
      <c r="U36" s="315"/>
      <c r="V36" s="315"/>
      <c r="W36" s="345">
        <f t="shared" si="0"/>
        <v>172.57142857142856</v>
      </c>
    </row>
    <row r="37" spans="1:23" ht="15.95" customHeight="1">
      <c r="A37" s="82" t="s">
        <v>110</v>
      </c>
      <c r="B37" s="69" t="s">
        <v>76</v>
      </c>
      <c r="C37" s="92">
        <v>2005</v>
      </c>
      <c r="D37" s="77"/>
      <c r="E37" s="76"/>
      <c r="F37" s="401">
        <v>1</v>
      </c>
      <c r="G37" s="70"/>
      <c r="H37" s="76"/>
      <c r="I37" s="77"/>
      <c r="J37" s="78"/>
      <c r="K37" s="77">
        <v>1</v>
      </c>
      <c r="L37" s="70">
        <v>1</v>
      </c>
      <c r="M37" s="70">
        <v>1</v>
      </c>
      <c r="N37" s="70">
        <v>1</v>
      </c>
      <c r="O37" s="70"/>
      <c r="P37" s="139"/>
      <c r="Q37" s="313">
        <f>'Score 1. afd. D_P'!AV4</f>
        <v>189.5</v>
      </c>
      <c r="R37" s="350">
        <f>'Score 2. afd. D_P'!AV5</f>
        <v>196.16666666666669</v>
      </c>
      <c r="S37" s="350">
        <f>'Score 3. afd. D_P'!AV8</f>
        <v>178.28571428571428</v>
      </c>
      <c r="T37" s="350">
        <f>'Score 4. afd. D_P &amp; Kadet'!AU5</f>
        <v>189</v>
      </c>
      <c r="U37" s="315"/>
      <c r="V37" s="315"/>
      <c r="W37" s="345">
        <f t="shared" si="0"/>
        <v>752.95238095238096</v>
      </c>
    </row>
    <row r="38" spans="1:23" ht="15.95" customHeight="1">
      <c r="A38" s="82" t="s">
        <v>77</v>
      </c>
      <c r="B38" s="69" t="s">
        <v>75</v>
      </c>
      <c r="C38" s="92">
        <v>2005</v>
      </c>
      <c r="D38" s="77"/>
      <c r="E38" s="76"/>
      <c r="F38" s="401">
        <v>1</v>
      </c>
      <c r="G38" s="70"/>
      <c r="H38" s="76"/>
      <c r="I38" s="77"/>
      <c r="J38" s="78"/>
      <c r="K38" s="77"/>
      <c r="L38" s="70"/>
      <c r="M38" s="70">
        <v>1</v>
      </c>
      <c r="N38" s="70">
        <v>1</v>
      </c>
      <c r="O38" s="70"/>
      <c r="P38" s="139"/>
      <c r="Q38" s="314"/>
      <c r="R38" s="315"/>
      <c r="S38" s="350">
        <f>'Score 3. afd. D_P'!AV9</f>
        <v>137.57142857142858</v>
      </c>
      <c r="T38" s="350">
        <f>'Score 4. afd. D_P &amp; Kadet'!AU6</f>
        <v>69</v>
      </c>
      <c r="U38" s="315"/>
      <c r="V38" s="315"/>
      <c r="W38" s="345">
        <f t="shared" si="0"/>
        <v>206.57142857142858</v>
      </c>
    </row>
    <row r="39" spans="1:23" ht="15.95" customHeight="1">
      <c r="A39" s="381" t="s">
        <v>191</v>
      </c>
      <c r="B39" s="80" t="s">
        <v>175</v>
      </c>
      <c r="C39" s="92">
        <v>2005</v>
      </c>
      <c r="D39" s="77"/>
      <c r="E39" s="76"/>
      <c r="F39" s="401">
        <v>1</v>
      </c>
      <c r="G39" s="70"/>
      <c r="H39" s="76"/>
      <c r="I39" s="77"/>
      <c r="J39" s="78"/>
      <c r="K39" s="77">
        <v>1</v>
      </c>
      <c r="L39" s="77"/>
      <c r="M39" s="70"/>
      <c r="N39" s="70"/>
      <c r="O39" s="70"/>
      <c r="P39" s="139"/>
      <c r="Q39" s="313">
        <f>'Score 1. afd. D_P'!AV6</f>
        <v>81.166666666666671</v>
      </c>
      <c r="R39" s="315"/>
      <c r="S39" s="315"/>
      <c r="T39" s="315"/>
      <c r="U39" s="315"/>
      <c r="V39" s="315"/>
      <c r="W39" s="345">
        <f t="shared" si="0"/>
        <v>81.166666666666671</v>
      </c>
    </row>
    <row r="40" spans="1:23" ht="15.95" customHeight="1">
      <c r="A40" s="68" t="s">
        <v>158</v>
      </c>
      <c r="B40" s="69" t="s">
        <v>81</v>
      </c>
      <c r="C40" s="92">
        <v>2005</v>
      </c>
      <c r="D40" s="77"/>
      <c r="E40" s="76"/>
      <c r="F40" s="401">
        <v>1</v>
      </c>
      <c r="G40" s="70"/>
      <c r="H40" s="76"/>
      <c r="I40" s="77"/>
      <c r="J40" s="78"/>
      <c r="K40" s="77">
        <v>1</v>
      </c>
      <c r="L40" s="70">
        <v>1</v>
      </c>
      <c r="M40" s="70"/>
      <c r="N40" s="70">
        <v>1</v>
      </c>
      <c r="O40" s="70"/>
      <c r="P40" s="139"/>
      <c r="Q40" s="313">
        <f>'Score 1. afd. D_P'!AV8</f>
        <v>176.16666666666669</v>
      </c>
      <c r="R40" s="350">
        <f>'Score 2. afd. D_P'!AV7</f>
        <v>133.66666666666669</v>
      </c>
      <c r="S40" s="315"/>
      <c r="T40" s="350">
        <f>'Score 4. afd. D_P &amp; Kadet'!AU7</f>
        <v>81</v>
      </c>
      <c r="U40" s="315"/>
      <c r="V40" s="315"/>
      <c r="W40" s="345">
        <f t="shared" si="0"/>
        <v>390.83333333333337</v>
      </c>
    </row>
    <row r="41" spans="1:23" ht="15.95" customHeight="1" thickBot="1">
      <c r="A41" s="253" t="s">
        <v>179</v>
      </c>
      <c r="B41" s="254" t="s">
        <v>177</v>
      </c>
      <c r="C41" s="102">
        <v>2005</v>
      </c>
      <c r="D41" s="103"/>
      <c r="E41" s="107"/>
      <c r="F41" s="402">
        <v>1</v>
      </c>
      <c r="G41" s="108"/>
      <c r="H41" s="107"/>
      <c r="I41" s="520"/>
      <c r="J41" s="110"/>
      <c r="K41" s="103">
        <v>1</v>
      </c>
      <c r="L41" s="108">
        <v>1</v>
      </c>
      <c r="M41" s="108">
        <v>1</v>
      </c>
      <c r="N41" s="108"/>
      <c r="O41" s="108"/>
      <c r="P41" s="140"/>
      <c r="Q41" s="320">
        <f>'Score 1. afd. D_P'!AV3</f>
        <v>102</v>
      </c>
      <c r="R41" s="356">
        <f>'Score 2. afd. D_P'!AV4</f>
        <v>49.5</v>
      </c>
      <c r="S41" s="356">
        <f>'Score 3. afd. D_P'!AV10</f>
        <v>58.285714285714285</v>
      </c>
      <c r="T41" s="316"/>
      <c r="U41" s="316"/>
      <c r="V41" s="316"/>
      <c r="W41" s="347">
        <f t="shared" si="0"/>
        <v>209.78571428571428</v>
      </c>
    </row>
    <row r="42" spans="1:23" ht="15.95" hidden="1" customHeight="1">
      <c r="A42" s="446" t="s">
        <v>296</v>
      </c>
      <c r="B42" s="518" t="s">
        <v>288</v>
      </c>
      <c r="C42" s="97">
        <v>2005</v>
      </c>
      <c r="D42" s="98"/>
      <c r="E42" s="99"/>
      <c r="F42" s="519"/>
      <c r="G42" s="409">
        <v>1</v>
      </c>
      <c r="H42" s="99"/>
      <c r="I42" s="98"/>
      <c r="J42" s="109"/>
      <c r="K42" s="98"/>
      <c r="L42" s="106"/>
      <c r="M42" s="106">
        <v>1</v>
      </c>
      <c r="N42" s="106"/>
      <c r="O42" s="106"/>
      <c r="P42" s="141"/>
      <c r="Q42" s="337"/>
      <c r="R42" s="355"/>
      <c r="S42" s="355">
        <f>'Score 3. afd. J&amp;K'!AX3</f>
        <v>174.75</v>
      </c>
      <c r="T42" s="318"/>
      <c r="U42" s="318"/>
      <c r="V42" s="318"/>
      <c r="W42" s="346">
        <f t="shared" si="0"/>
        <v>174.75</v>
      </c>
    </row>
    <row r="43" spans="1:23" ht="15.95" customHeight="1">
      <c r="A43" s="379" t="s">
        <v>78</v>
      </c>
      <c r="B43" s="96" t="s">
        <v>75</v>
      </c>
      <c r="C43" s="97">
        <v>2004</v>
      </c>
      <c r="D43" s="98"/>
      <c r="E43" s="99"/>
      <c r="F43" s="98"/>
      <c r="G43" s="409">
        <v>1</v>
      </c>
      <c r="H43" s="99"/>
      <c r="I43" s="98"/>
      <c r="J43" s="109"/>
      <c r="K43" s="98"/>
      <c r="L43" s="106">
        <v>1</v>
      </c>
      <c r="M43" s="106"/>
      <c r="N43" s="106">
        <v>1</v>
      </c>
      <c r="O43" s="106"/>
      <c r="P43" s="141"/>
      <c r="Q43" s="317"/>
      <c r="R43" s="355">
        <f>'Score 2. afd. J&amp;K'!AX3</f>
        <v>137</v>
      </c>
      <c r="S43" s="318"/>
      <c r="T43" s="318">
        <v>0</v>
      </c>
      <c r="U43" s="318"/>
      <c r="V43" s="318"/>
      <c r="W43" s="346">
        <f t="shared" si="0"/>
        <v>137</v>
      </c>
    </row>
    <row r="44" spans="1:23" ht="15.95" customHeight="1">
      <c r="A44" s="380" t="s">
        <v>189</v>
      </c>
      <c r="B44" s="69" t="s">
        <v>76</v>
      </c>
      <c r="C44" s="92">
        <v>2004</v>
      </c>
      <c r="D44" s="77"/>
      <c r="E44" s="76"/>
      <c r="F44" s="77"/>
      <c r="G44" s="410">
        <v>1</v>
      </c>
      <c r="H44" s="76"/>
      <c r="I44" s="77"/>
      <c r="J44" s="78"/>
      <c r="K44" s="77">
        <v>1</v>
      </c>
      <c r="L44" s="70"/>
      <c r="M44" s="70"/>
      <c r="N44" s="70"/>
      <c r="O44" s="70"/>
      <c r="P44" s="139"/>
      <c r="Q44" s="313">
        <f>'Score 1. afd. Kadet'!AV3</f>
        <v>65</v>
      </c>
      <c r="R44" s="315"/>
      <c r="S44" s="315"/>
      <c r="T44" s="315"/>
      <c r="U44" s="315"/>
      <c r="V44" s="315"/>
      <c r="W44" s="345">
        <f t="shared" si="0"/>
        <v>65</v>
      </c>
    </row>
    <row r="45" spans="1:23" ht="15.95" customHeight="1">
      <c r="A45" s="68" t="s">
        <v>80</v>
      </c>
      <c r="B45" s="69" t="s">
        <v>81</v>
      </c>
      <c r="C45" s="92">
        <v>2004</v>
      </c>
      <c r="D45" s="77"/>
      <c r="E45" s="76"/>
      <c r="F45" s="77"/>
      <c r="G45" s="410">
        <v>1</v>
      </c>
      <c r="H45" s="76"/>
      <c r="I45" s="77"/>
      <c r="J45" s="78"/>
      <c r="K45" s="77">
        <v>1</v>
      </c>
      <c r="L45" s="70">
        <v>1</v>
      </c>
      <c r="M45" s="70">
        <v>1</v>
      </c>
      <c r="N45" s="70"/>
      <c r="O45" s="70"/>
      <c r="P45" s="139"/>
      <c r="Q45" s="313">
        <f>'Score 1. afd. Kadet'!AV5</f>
        <v>108</v>
      </c>
      <c r="R45" s="350">
        <f>'Score 2. afd. J&amp;K'!AX4</f>
        <v>58.666666666666671</v>
      </c>
      <c r="S45" s="350">
        <f>'Score 3. afd. J&amp;K'!AX4</f>
        <v>67.875</v>
      </c>
      <c r="T45" s="350">
        <f>'Score 4. afd. D_P &amp; Kadet'!AU9</f>
        <v>105</v>
      </c>
      <c r="U45" s="315"/>
      <c r="V45" s="315"/>
      <c r="W45" s="345">
        <f t="shared" si="0"/>
        <v>339.54166666666669</v>
      </c>
    </row>
    <row r="46" spans="1:23" ht="15.95" customHeight="1">
      <c r="A46" s="382" t="s">
        <v>116</v>
      </c>
      <c r="B46" s="80" t="s">
        <v>117</v>
      </c>
      <c r="C46" s="92">
        <v>2004</v>
      </c>
      <c r="D46" s="77"/>
      <c r="E46" s="76"/>
      <c r="F46" s="77"/>
      <c r="G46" s="410">
        <v>1</v>
      </c>
      <c r="H46" s="76"/>
      <c r="I46" s="77"/>
      <c r="J46" s="78"/>
      <c r="K46" s="77"/>
      <c r="L46" s="70"/>
      <c r="M46" s="70">
        <v>1</v>
      </c>
      <c r="N46" s="70"/>
      <c r="O46" s="70"/>
      <c r="P46" s="139"/>
      <c r="Q46" s="314"/>
      <c r="R46" s="315"/>
      <c r="S46" s="350">
        <f>'Score 3. afd. J&amp;K'!AX5</f>
        <v>76</v>
      </c>
      <c r="T46" s="315"/>
      <c r="U46" s="315"/>
      <c r="V46" s="315"/>
      <c r="W46" s="345">
        <f t="shared" si="0"/>
        <v>76</v>
      </c>
    </row>
    <row r="47" spans="1:23" ht="15.95" customHeight="1">
      <c r="A47" s="82" t="s">
        <v>186</v>
      </c>
      <c r="B47" s="69" t="s">
        <v>177</v>
      </c>
      <c r="C47" s="92">
        <v>2004</v>
      </c>
      <c r="D47" s="77"/>
      <c r="E47" s="76"/>
      <c r="F47" s="77"/>
      <c r="G47" s="410">
        <v>1</v>
      </c>
      <c r="H47" s="76"/>
      <c r="I47" s="77"/>
      <c r="J47" s="78"/>
      <c r="K47" s="77">
        <v>1</v>
      </c>
      <c r="L47" s="70">
        <v>1</v>
      </c>
      <c r="M47" s="70">
        <v>1</v>
      </c>
      <c r="N47" s="70"/>
      <c r="O47" s="70"/>
      <c r="P47" s="139"/>
      <c r="Q47" s="313">
        <f>'Score 1. afd. Kadet'!AV4</f>
        <v>157</v>
      </c>
      <c r="R47" s="350">
        <f>'Score 2. afd. J&amp;K'!AX5</f>
        <v>130.33333333333334</v>
      </c>
      <c r="S47" s="350">
        <f>'Score 3. afd. J&amp;K'!AX6</f>
        <v>132.25</v>
      </c>
      <c r="T47" s="315"/>
      <c r="U47" s="315"/>
      <c r="V47" s="315"/>
      <c r="W47" s="345">
        <f t="shared" si="0"/>
        <v>419.58333333333337</v>
      </c>
    </row>
    <row r="48" spans="1:23" ht="15.95" customHeight="1">
      <c r="A48" s="79" t="s">
        <v>118</v>
      </c>
      <c r="B48" s="80" t="s">
        <v>117</v>
      </c>
      <c r="C48" s="92">
        <v>2004</v>
      </c>
      <c r="D48" s="77"/>
      <c r="E48" s="76"/>
      <c r="F48" s="77"/>
      <c r="G48" s="410">
        <v>1</v>
      </c>
      <c r="H48" s="76"/>
      <c r="I48" s="77"/>
      <c r="J48" s="78"/>
      <c r="K48" s="77"/>
      <c r="L48" s="70"/>
      <c r="M48" s="70">
        <v>1</v>
      </c>
      <c r="N48" s="70"/>
      <c r="O48" s="70"/>
      <c r="P48" s="139"/>
      <c r="Q48" s="314"/>
      <c r="R48" s="315"/>
      <c r="S48" s="350">
        <f>'Score 3. afd. J&amp;K'!AX7</f>
        <v>109.125</v>
      </c>
      <c r="T48" s="315"/>
      <c r="U48" s="315"/>
      <c r="V48" s="315"/>
      <c r="W48" s="345">
        <f t="shared" si="0"/>
        <v>109.125</v>
      </c>
    </row>
    <row r="49" spans="1:23" ht="15.95" customHeight="1">
      <c r="A49" s="79" t="s">
        <v>301</v>
      </c>
      <c r="B49" s="80" t="s">
        <v>81</v>
      </c>
      <c r="C49" s="92">
        <v>2004</v>
      </c>
      <c r="D49" s="77"/>
      <c r="E49" s="76"/>
      <c r="F49" s="77"/>
      <c r="G49" s="410">
        <v>1</v>
      </c>
      <c r="H49" s="76"/>
      <c r="I49" s="77"/>
      <c r="J49" s="78"/>
      <c r="K49" s="77"/>
      <c r="L49" s="70"/>
      <c r="M49" s="70">
        <v>1</v>
      </c>
      <c r="N49" s="70"/>
      <c r="O49" s="70"/>
      <c r="P49" s="139"/>
      <c r="Q49" s="314"/>
      <c r="R49" s="315"/>
      <c r="S49" s="350">
        <f>'Score 3. afd. J&amp;K'!AX11</f>
        <v>22.875</v>
      </c>
      <c r="T49" s="315"/>
      <c r="U49" s="315"/>
      <c r="V49" s="315"/>
      <c r="W49" s="345">
        <f t="shared" si="0"/>
        <v>22.875</v>
      </c>
    </row>
    <row r="50" spans="1:23" ht="15.95" hidden="1" customHeight="1">
      <c r="A50" s="398" t="s">
        <v>82</v>
      </c>
      <c r="B50" s="69" t="s">
        <v>81</v>
      </c>
      <c r="C50" s="92">
        <v>2003</v>
      </c>
      <c r="D50" s="77"/>
      <c r="E50" s="76"/>
      <c r="F50" s="77"/>
      <c r="G50" s="410">
        <v>1</v>
      </c>
      <c r="H50" s="76"/>
      <c r="I50" s="77"/>
      <c r="J50" s="78"/>
      <c r="K50" s="77"/>
      <c r="L50" s="70"/>
      <c r="M50" s="70"/>
      <c r="N50" s="70"/>
      <c r="O50" s="70"/>
      <c r="P50" s="139"/>
      <c r="Q50" s="314"/>
      <c r="R50" s="315"/>
      <c r="S50" s="315"/>
      <c r="T50" s="315"/>
      <c r="U50" s="315"/>
      <c r="V50" s="315"/>
      <c r="W50" s="345">
        <f t="shared" si="0"/>
        <v>0</v>
      </c>
    </row>
    <row r="51" spans="1:23" ht="15.95" hidden="1" customHeight="1" thickBot="1">
      <c r="A51" s="556" t="s">
        <v>336</v>
      </c>
      <c r="B51" s="101" t="s">
        <v>76</v>
      </c>
      <c r="C51" s="102">
        <v>2003</v>
      </c>
      <c r="D51" s="103"/>
      <c r="E51" s="107"/>
      <c r="F51" s="103"/>
      <c r="G51" s="526">
        <v>1</v>
      </c>
      <c r="H51" s="107"/>
      <c r="I51" s="103"/>
      <c r="J51" s="110"/>
      <c r="K51" s="103"/>
      <c r="L51" s="108"/>
      <c r="M51" s="108">
        <v>1</v>
      </c>
      <c r="N51" s="108"/>
      <c r="O51" s="108"/>
      <c r="P51" s="140"/>
      <c r="Q51" s="525"/>
      <c r="R51" s="316"/>
      <c r="S51" s="557">
        <f>'Score 3. afd. J&amp;K'!AX8</f>
        <v>174.125</v>
      </c>
      <c r="T51" s="316"/>
      <c r="U51" s="316"/>
      <c r="V51" s="316"/>
      <c r="W51" s="347"/>
    </row>
    <row r="52" spans="1:23" ht="15.95" hidden="1" customHeight="1">
      <c r="A52" s="521" t="s">
        <v>87</v>
      </c>
      <c r="B52" s="96" t="s">
        <v>76</v>
      </c>
      <c r="C52" s="97">
        <v>2002</v>
      </c>
      <c r="D52" s="98"/>
      <c r="E52" s="99"/>
      <c r="F52" s="98"/>
      <c r="G52" s="409">
        <v>1</v>
      </c>
      <c r="H52" s="99"/>
      <c r="I52" s="98"/>
      <c r="J52" s="109"/>
      <c r="K52" s="98"/>
      <c r="L52" s="106"/>
      <c r="M52" s="106"/>
      <c r="N52" s="106"/>
      <c r="O52" s="106"/>
      <c r="P52" s="141"/>
      <c r="Q52" s="317"/>
      <c r="R52" s="318"/>
      <c r="S52" s="318"/>
      <c r="T52" s="318"/>
      <c r="U52" s="318"/>
      <c r="V52" s="318"/>
      <c r="W52" s="346">
        <f t="shared" si="0"/>
        <v>0</v>
      </c>
    </row>
    <row r="53" spans="1:23" ht="15.95" customHeight="1">
      <c r="A53" s="82" t="s">
        <v>273</v>
      </c>
      <c r="B53" s="63" t="s">
        <v>174</v>
      </c>
      <c r="C53" s="92">
        <v>2002</v>
      </c>
      <c r="D53" s="77"/>
      <c r="E53" s="76"/>
      <c r="F53" s="77"/>
      <c r="G53" s="70"/>
      <c r="H53" s="404">
        <v>1</v>
      </c>
      <c r="I53" s="77"/>
      <c r="J53" s="78"/>
      <c r="K53" s="77"/>
      <c r="L53" s="70">
        <v>1</v>
      </c>
      <c r="M53" s="70"/>
      <c r="N53" s="70"/>
      <c r="O53" s="70"/>
      <c r="P53" s="139"/>
      <c r="Q53" s="314"/>
      <c r="R53" s="350">
        <f>'Score 2. afd. J&amp;K'!AX6</f>
        <v>122</v>
      </c>
      <c r="S53" s="315"/>
      <c r="T53" s="315"/>
      <c r="U53" s="315"/>
      <c r="V53" s="315"/>
      <c r="W53" s="345">
        <f t="shared" si="0"/>
        <v>122</v>
      </c>
    </row>
    <row r="54" spans="1:23" ht="15.95" hidden="1" customHeight="1">
      <c r="A54" s="428" t="s">
        <v>292</v>
      </c>
      <c r="B54" s="417" t="s">
        <v>288</v>
      </c>
      <c r="C54" s="418">
        <v>2002</v>
      </c>
      <c r="D54" s="419"/>
      <c r="E54" s="420"/>
      <c r="F54" s="419"/>
      <c r="G54" s="421"/>
      <c r="H54" s="422">
        <v>1</v>
      </c>
      <c r="I54" s="419"/>
      <c r="J54" s="423"/>
      <c r="K54" s="419"/>
      <c r="L54" s="421"/>
      <c r="M54" s="421">
        <v>1</v>
      </c>
      <c r="N54" s="421"/>
      <c r="O54" s="421"/>
      <c r="P54" s="424"/>
      <c r="Q54" s="425"/>
      <c r="R54" s="426"/>
      <c r="S54" s="426">
        <f>'Score 3. afd. J&amp;K'!AX9</f>
        <v>172.875</v>
      </c>
      <c r="T54" s="427"/>
      <c r="U54" s="427"/>
      <c r="V54" s="427"/>
      <c r="W54" s="345">
        <f t="shared" si="0"/>
        <v>172.875</v>
      </c>
    </row>
    <row r="55" spans="1:23" ht="15.95" hidden="1" customHeight="1" thickBot="1">
      <c r="A55" s="522" t="s">
        <v>293</v>
      </c>
      <c r="B55" s="523" t="s">
        <v>288</v>
      </c>
      <c r="C55" s="102">
        <v>2002</v>
      </c>
      <c r="D55" s="103"/>
      <c r="E55" s="107"/>
      <c r="F55" s="103"/>
      <c r="G55" s="108"/>
      <c r="H55" s="524">
        <v>1</v>
      </c>
      <c r="I55" s="103"/>
      <c r="J55" s="110"/>
      <c r="K55" s="103"/>
      <c r="L55" s="108"/>
      <c r="M55" s="108">
        <v>1</v>
      </c>
      <c r="N55" s="108"/>
      <c r="O55" s="108"/>
      <c r="P55" s="140"/>
      <c r="Q55" s="525"/>
      <c r="R55" s="356"/>
      <c r="S55" s="356">
        <f>'Score 3. afd. J&amp;K'!AX10</f>
        <v>120.375</v>
      </c>
      <c r="T55" s="316"/>
      <c r="U55" s="316"/>
      <c r="V55" s="316"/>
      <c r="W55" s="347">
        <f t="shared" si="0"/>
        <v>120.375</v>
      </c>
    </row>
    <row r="56" spans="1:23" ht="15.95" hidden="1" customHeight="1">
      <c r="A56" s="521" t="s">
        <v>83</v>
      </c>
      <c r="B56" s="96" t="s">
        <v>81</v>
      </c>
      <c r="C56" s="97">
        <v>2001</v>
      </c>
      <c r="D56" s="98"/>
      <c r="E56" s="99"/>
      <c r="F56" s="98"/>
      <c r="G56" s="106"/>
      <c r="H56" s="403">
        <v>1</v>
      </c>
      <c r="I56" s="98"/>
      <c r="J56" s="109"/>
      <c r="K56" s="98"/>
      <c r="L56" s="106"/>
      <c r="M56" s="106"/>
      <c r="N56" s="106"/>
      <c r="O56" s="106"/>
      <c r="P56" s="141"/>
      <c r="Q56" s="317"/>
      <c r="R56" s="318"/>
      <c r="S56" s="318"/>
      <c r="T56" s="318"/>
      <c r="U56" s="318"/>
      <c r="V56" s="318"/>
      <c r="W56" s="346">
        <f t="shared" si="0"/>
        <v>0</v>
      </c>
    </row>
    <row r="57" spans="1:23" ht="15.95" customHeight="1">
      <c r="A57" s="395" t="s">
        <v>274</v>
      </c>
      <c r="B57" s="396" t="s">
        <v>174</v>
      </c>
      <c r="C57" s="97">
        <v>2002</v>
      </c>
      <c r="D57" s="98"/>
      <c r="E57" s="99"/>
      <c r="F57" s="98"/>
      <c r="G57" s="106"/>
      <c r="H57" s="99"/>
      <c r="I57" s="407">
        <v>1</v>
      </c>
      <c r="J57" s="109"/>
      <c r="K57" s="98"/>
      <c r="L57" s="106">
        <v>1</v>
      </c>
      <c r="M57" s="106"/>
      <c r="N57" s="106"/>
      <c r="O57" s="106"/>
      <c r="P57" s="141"/>
      <c r="Q57" s="337"/>
      <c r="R57" s="355">
        <f>'Score 2. afd. Senior &amp; 40+'!AV9</f>
        <v>137</v>
      </c>
      <c r="S57" s="318"/>
      <c r="T57" s="318"/>
      <c r="U57" s="318"/>
      <c r="V57" s="318"/>
      <c r="W57" s="346">
        <f t="shared" si="0"/>
        <v>137</v>
      </c>
    </row>
    <row r="58" spans="1:23" ht="15.95" customHeight="1">
      <c r="A58" s="105" t="s">
        <v>185</v>
      </c>
      <c r="B58" s="116" t="s">
        <v>81</v>
      </c>
      <c r="C58" s="111">
        <v>2000</v>
      </c>
      <c r="D58" s="98"/>
      <c r="E58" s="99"/>
      <c r="F58" s="98"/>
      <c r="G58" s="106"/>
      <c r="H58" s="99"/>
      <c r="I58" s="401">
        <v>1</v>
      </c>
      <c r="J58" s="78"/>
      <c r="K58" s="77">
        <v>1</v>
      </c>
      <c r="L58" s="70"/>
      <c r="M58" s="70"/>
      <c r="N58" s="70"/>
      <c r="O58" s="70"/>
      <c r="P58" s="139"/>
      <c r="Q58" s="313">
        <f>'Score 1. afd. Senior &amp; 40+'!AV7</f>
        <v>109.125</v>
      </c>
      <c r="R58" s="315"/>
      <c r="S58" s="315"/>
      <c r="T58" s="315"/>
      <c r="U58" s="315"/>
      <c r="V58" s="315"/>
      <c r="W58" s="345">
        <f t="shared" si="0"/>
        <v>109.125</v>
      </c>
    </row>
    <row r="59" spans="1:23" ht="15.95" hidden="1" customHeight="1">
      <c r="A59" s="534" t="s">
        <v>302</v>
      </c>
      <c r="B59" s="446" t="s">
        <v>205</v>
      </c>
      <c r="C59" s="447">
        <v>2003</v>
      </c>
      <c r="D59" s="98"/>
      <c r="E59" s="99"/>
      <c r="F59" s="98"/>
      <c r="G59" s="106"/>
      <c r="H59" s="99"/>
      <c r="I59" s="401">
        <v>1</v>
      </c>
      <c r="J59" s="78"/>
      <c r="K59" s="77"/>
      <c r="L59" s="70"/>
      <c r="M59" s="70">
        <v>1</v>
      </c>
      <c r="N59" s="70"/>
      <c r="O59" s="70"/>
      <c r="P59" s="139"/>
      <c r="Q59" s="313"/>
      <c r="R59" s="315"/>
      <c r="S59" s="350">
        <f>'Score 3. afd. Senior &amp; 40+'!AV12</f>
        <v>137.25</v>
      </c>
      <c r="T59" s="315"/>
      <c r="U59" s="315"/>
      <c r="V59" s="315"/>
      <c r="W59" s="345">
        <f t="shared" si="0"/>
        <v>137.25</v>
      </c>
    </row>
    <row r="60" spans="1:23" ht="15.95" hidden="1" customHeight="1">
      <c r="A60" s="383" t="s">
        <v>95</v>
      </c>
      <c r="B60" s="69" t="s">
        <v>75</v>
      </c>
      <c r="C60" s="92">
        <v>2000</v>
      </c>
      <c r="D60" s="77"/>
      <c r="E60" s="76"/>
      <c r="F60" s="77"/>
      <c r="G60" s="70"/>
      <c r="H60" s="76"/>
      <c r="I60" s="401">
        <v>1</v>
      </c>
      <c r="J60" s="78"/>
      <c r="K60" s="77"/>
      <c r="L60" s="70"/>
      <c r="M60" s="70"/>
      <c r="N60" s="70"/>
      <c r="O60" s="70"/>
      <c r="P60" s="139"/>
      <c r="Q60" s="314"/>
      <c r="R60" s="315"/>
      <c r="S60" s="315"/>
      <c r="T60" s="315"/>
      <c r="U60" s="315"/>
      <c r="V60" s="315"/>
      <c r="W60" s="345">
        <f t="shared" si="0"/>
        <v>0</v>
      </c>
    </row>
    <row r="61" spans="1:23" ht="15.95" hidden="1" customHeight="1">
      <c r="A61" s="381" t="s">
        <v>295</v>
      </c>
      <c r="B61" s="69" t="s">
        <v>288</v>
      </c>
      <c r="C61" s="92">
        <v>2002</v>
      </c>
      <c r="D61" s="77"/>
      <c r="E61" s="76"/>
      <c r="F61" s="77"/>
      <c r="G61" s="70"/>
      <c r="H61" s="76"/>
      <c r="I61" s="401">
        <v>1</v>
      </c>
      <c r="J61" s="78"/>
      <c r="K61" s="77"/>
      <c r="L61" s="70"/>
      <c r="M61" s="70">
        <v>1</v>
      </c>
      <c r="N61" s="70"/>
      <c r="O61" s="70"/>
      <c r="P61" s="139"/>
      <c r="Q61" s="314"/>
      <c r="R61" s="315"/>
      <c r="S61" s="350">
        <f>'Score 3. afd. Senior &amp; 40+'!AV3</f>
        <v>141</v>
      </c>
      <c r="T61" s="315"/>
      <c r="U61" s="315"/>
      <c r="V61" s="315"/>
      <c r="W61" s="345">
        <f t="shared" si="0"/>
        <v>141</v>
      </c>
    </row>
    <row r="62" spans="1:23" ht="15.95" hidden="1" customHeight="1">
      <c r="A62" s="381" t="s">
        <v>294</v>
      </c>
      <c r="B62" s="69" t="s">
        <v>288</v>
      </c>
      <c r="C62" s="92">
        <v>2002</v>
      </c>
      <c r="D62" s="77"/>
      <c r="E62" s="76"/>
      <c r="F62" s="77"/>
      <c r="G62" s="70"/>
      <c r="H62" s="76"/>
      <c r="I62" s="401">
        <v>1</v>
      </c>
      <c r="J62" s="78"/>
      <c r="K62" s="77"/>
      <c r="L62" s="70"/>
      <c r="M62" s="70">
        <v>1</v>
      </c>
      <c r="N62" s="70"/>
      <c r="O62" s="70"/>
      <c r="P62" s="139"/>
      <c r="Q62" s="314"/>
      <c r="R62" s="315"/>
      <c r="S62" s="350">
        <f>'Score 3. afd. Senior &amp; 40+'!AV4</f>
        <v>99.125</v>
      </c>
      <c r="T62" s="315"/>
      <c r="U62" s="315"/>
      <c r="V62" s="315"/>
      <c r="W62" s="345">
        <f t="shared" si="0"/>
        <v>99.125</v>
      </c>
    </row>
    <row r="63" spans="1:23" ht="15.95" hidden="1" customHeight="1">
      <c r="A63" s="79" t="s">
        <v>290</v>
      </c>
      <c r="B63" s="69" t="s">
        <v>288</v>
      </c>
      <c r="C63" s="92">
        <v>1994</v>
      </c>
      <c r="D63" s="77"/>
      <c r="E63" s="76"/>
      <c r="F63" s="77"/>
      <c r="G63" s="70"/>
      <c r="H63" s="76"/>
      <c r="I63" s="401">
        <v>1</v>
      </c>
      <c r="J63" s="78"/>
      <c r="K63" s="77"/>
      <c r="L63" s="70"/>
      <c r="M63" s="70">
        <v>1</v>
      </c>
      <c r="N63" s="70"/>
      <c r="O63" s="70"/>
      <c r="P63" s="139"/>
      <c r="Q63" s="314"/>
      <c r="R63" s="315"/>
      <c r="S63" s="350">
        <f>'Score 3. afd. Senior &amp; 40+'!AV5</f>
        <v>202.875</v>
      </c>
      <c r="T63" s="315"/>
      <c r="U63" s="315"/>
      <c r="V63" s="315"/>
      <c r="W63" s="345">
        <f t="shared" si="0"/>
        <v>202.875</v>
      </c>
    </row>
    <row r="64" spans="1:23" ht="15.95" hidden="1" customHeight="1">
      <c r="A64" s="79" t="s">
        <v>291</v>
      </c>
      <c r="B64" s="69" t="s">
        <v>288</v>
      </c>
      <c r="C64" s="92">
        <v>1994</v>
      </c>
      <c r="D64" s="77"/>
      <c r="E64" s="76"/>
      <c r="F64" s="77"/>
      <c r="G64" s="70"/>
      <c r="H64" s="76"/>
      <c r="I64" s="401">
        <v>1</v>
      </c>
      <c r="J64" s="78"/>
      <c r="K64" s="77"/>
      <c r="L64" s="70"/>
      <c r="M64" s="70">
        <v>1</v>
      </c>
      <c r="N64" s="70"/>
      <c r="O64" s="70"/>
      <c r="P64" s="139"/>
      <c r="Q64" s="314"/>
      <c r="R64" s="315"/>
      <c r="S64" s="350">
        <f>'Score 3. afd. Senior &amp; 40+'!AV6</f>
        <v>152.25</v>
      </c>
      <c r="T64" s="315"/>
      <c r="U64" s="315"/>
      <c r="V64" s="315"/>
      <c r="W64" s="345">
        <f t="shared" si="0"/>
        <v>152.25</v>
      </c>
    </row>
    <row r="65" spans="1:24" ht="15.95" customHeight="1">
      <c r="A65" s="381" t="s">
        <v>93</v>
      </c>
      <c r="B65" s="69" t="s">
        <v>92</v>
      </c>
      <c r="C65" s="92">
        <v>1997</v>
      </c>
      <c r="D65" s="77"/>
      <c r="E65" s="76"/>
      <c r="F65" s="77"/>
      <c r="G65" s="70"/>
      <c r="H65" s="76"/>
      <c r="I65" s="401">
        <v>1</v>
      </c>
      <c r="J65" s="78"/>
      <c r="K65" s="77">
        <v>1</v>
      </c>
      <c r="L65" s="70"/>
      <c r="M65" s="70">
        <v>1</v>
      </c>
      <c r="N65" s="70">
        <v>1</v>
      </c>
      <c r="O65" s="70"/>
      <c r="P65" s="139"/>
      <c r="Q65" s="313">
        <f>'Score 1. afd. Senior &amp; 40+'!AV5</f>
        <v>63.5</v>
      </c>
      <c r="R65" s="315"/>
      <c r="S65" s="350">
        <f>'Score 3. afd. Senior &amp; 40+'!AV7</f>
        <v>73.5</v>
      </c>
      <c r="T65" s="350">
        <f>'Score 4. afd. Senior &amp; 40+'!AV3</f>
        <v>110</v>
      </c>
      <c r="U65" s="315"/>
      <c r="V65" s="315"/>
      <c r="W65" s="345">
        <f t="shared" si="0"/>
        <v>247</v>
      </c>
    </row>
    <row r="66" spans="1:24" ht="15.95" customHeight="1">
      <c r="A66" s="381" t="s">
        <v>305</v>
      </c>
      <c r="B66" s="69" t="s">
        <v>192</v>
      </c>
      <c r="C66" s="92">
        <v>1996</v>
      </c>
      <c r="D66" s="77"/>
      <c r="E66" s="76"/>
      <c r="F66" s="77"/>
      <c r="G66" s="70"/>
      <c r="H66" s="76"/>
      <c r="I66" s="401">
        <v>1</v>
      </c>
      <c r="J66" s="78"/>
      <c r="K66" s="77"/>
      <c r="L66" s="70"/>
      <c r="M66" s="70">
        <v>1</v>
      </c>
      <c r="N66" s="70"/>
      <c r="O66" s="70"/>
      <c r="P66" s="139"/>
      <c r="Q66" s="313"/>
      <c r="R66" s="315"/>
      <c r="S66" s="350">
        <f>'Score 3. afd. Senior &amp; 40+'!AV15</f>
        <v>95.375</v>
      </c>
      <c r="T66" s="315"/>
      <c r="U66" s="315"/>
      <c r="V66" s="315"/>
      <c r="W66" s="345">
        <f t="shared" si="0"/>
        <v>95.375</v>
      </c>
    </row>
    <row r="67" spans="1:24" ht="15.95" customHeight="1">
      <c r="A67" s="68" t="s">
        <v>90</v>
      </c>
      <c r="B67" s="69" t="s">
        <v>81</v>
      </c>
      <c r="C67" s="92">
        <v>1995</v>
      </c>
      <c r="D67" s="77"/>
      <c r="E67" s="76"/>
      <c r="F67" s="77"/>
      <c r="G67" s="70"/>
      <c r="H67" s="76"/>
      <c r="I67" s="401">
        <v>1</v>
      </c>
      <c r="J67" s="78"/>
      <c r="K67" s="77">
        <v>1</v>
      </c>
      <c r="L67" s="70">
        <v>1</v>
      </c>
      <c r="M67" s="70"/>
      <c r="N67" s="70">
        <v>1</v>
      </c>
      <c r="O67" s="70"/>
      <c r="P67" s="139"/>
      <c r="Q67" s="313">
        <f>'Score 1. afd. Senior &amp; 40+'!AV9</f>
        <v>167.25</v>
      </c>
      <c r="R67" s="350">
        <f>'Score 2. afd. Senior &amp; 40+'!AV5</f>
        <v>179</v>
      </c>
      <c r="S67" s="315"/>
      <c r="T67" s="350">
        <f>'Score 4. afd. Senior &amp; 40+'!AV4</f>
        <v>195</v>
      </c>
      <c r="U67" s="315"/>
      <c r="V67" s="315"/>
      <c r="W67" s="345">
        <f t="shared" si="0"/>
        <v>541.25</v>
      </c>
    </row>
    <row r="68" spans="1:24" ht="15.95" hidden="1" customHeight="1">
      <c r="A68" s="553" t="s">
        <v>335</v>
      </c>
      <c r="B68" s="69" t="s">
        <v>81</v>
      </c>
      <c r="C68" s="92">
        <v>1994</v>
      </c>
      <c r="D68" s="77"/>
      <c r="E68" s="76"/>
      <c r="F68" s="77"/>
      <c r="G68" s="70"/>
      <c r="H68" s="76"/>
      <c r="I68" s="410">
        <v>1</v>
      </c>
      <c r="J68" s="78"/>
      <c r="K68" s="77">
        <v>1</v>
      </c>
      <c r="L68" s="70">
        <v>1</v>
      </c>
      <c r="M68" s="70">
        <v>1</v>
      </c>
      <c r="N68" s="70"/>
      <c r="O68" s="70"/>
      <c r="P68" s="139"/>
      <c r="Q68" s="554">
        <f>'Score 1. afd. Senior &amp; 40+'!AV8</f>
        <v>122.25</v>
      </c>
      <c r="R68" s="555">
        <f>'Score 2. afd. Senior &amp; 40+'!AV3</f>
        <v>123</v>
      </c>
      <c r="S68" s="555">
        <f>'Score 3. afd. Senior &amp; 40+'!AV8</f>
        <v>124.125</v>
      </c>
      <c r="T68" s="315"/>
      <c r="U68" s="315"/>
      <c r="V68" s="315"/>
      <c r="W68" s="551"/>
      <c r="X68" s="552"/>
    </row>
    <row r="69" spans="1:24" ht="15.95" hidden="1" customHeight="1">
      <c r="A69" s="82" t="s">
        <v>171</v>
      </c>
      <c r="B69" s="69" t="s">
        <v>169</v>
      </c>
      <c r="C69" s="92">
        <v>1990</v>
      </c>
      <c r="D69" s="77"/>
      <c r="E69" s="76"/>
      <c r="F69" s="77"/>
      <c r="G69" s="70"/>
      <c r="H69" s="76"/>
      <c r="I69" s="401">
        <v>1</v>
      </c>
      <c r="J69" s="78"/>
      <c r="K69" s="77"/>
      <c r="L69" s="70">
        <v>1</v>
      </c>
      <c r="M69" s="70"/>
      <c r="N69" s="70"/>
      <c r="O69" s="70"/>
      <c r="P69" s="139"/>
      <c r="Q69" s="314"/>
      <c r="R69" s="350">
        <f>'Score 2. afd. Senior &amp; 40+'!AV7</f>
        <v>92</v>
      </c>
      <c r="S69" s="315"/>
      <c r="T69" s="315"/>
      <c r="U69" s="315"/>
      <c r="V69" s="315"/>
      <c r="W69" s="345">
        <f t="shared" si="0"/>
        <v>92</v>
      </c>
    </row>
    <row r="70" spans="1:24" ht="15.95" hidden="1" customHeight="1">
      <c r="A70" s="82" t="s">
        <v>170</v>
      </c>
      <c r="B70" s="69" t="s">
        <v>169</v>
      </c>
      <c r="C70" s="92">
        <v>1988</v>
      </c>
      <c r="D70" s="77"/>
      <c r="E70" s="76"/>
      <c r="F70" s="77"/>
      <c r="G70" s="70"/>
      <c r="H70" s="76"/>
      <c r="I70" s="401">
        <v>1</v>
      </c>
      <c r="J70" s="78"/>
      <c r="K70" s="77"/>
      <c r="L70" s="70">
        <v>1</v>
      </c>
      <c r="M70" s="70"/>
      <c r="N70" s="70"/>
      <c r="O70" s="70"/>
      <c r="P70" s="139"/>
      <c r="Q70" s="314"/>
      <c r="R70" s="350">
        <f>'Score 2. afd. Senior &amp; 40+'!AV6</f>
        <v>79</v>
      </c>
      <c r="S70" s="315"/>
      <c r="T70" s="315"/>
      <c r="U70" s="315"/>
      <c r="V70" s="315"/>
      <c r="W70" s="345">
        <f t="shared" si="0"/>
        <v>79</v>
      </c>
    </row>
    <row r="71" spans="1:24" ht="15.95" customHeight="1" thickBot="1">
      <c r="A71" s="527" t="s">
        <v>85</v>
      </c>
      <c r="B71" s="397" t="s">
        <v>81</v>
      </c>
      <c r="C71" s="112">
        <v>1981</v>
      </c>
      <c r="D71" s="113"/>
      <c r="E71" s="114"/>
      <c r="F71" s="113"/>
      <c r="G71" s="115"/>
      <c r="H71" s="114"/>
      <c r="I71" s="408">
        <v>1</v>
      </c>
      <c r="J71" s="117"/>
      <c r="K71" s="528">
        <v>1</v>
      </c>
      <c r="L71" s="115">
        <v>1</v>
      </c>
      <c r="M71" s="115">
        <v>1</v>
      </c>
      <c r="N71" s="115"/>
      <c r="O71" s="115"/>
      <c r="P71" s="142"/>
      <c r="Q71" s="336">
        <f>'Score 1. afd. Senior &amp; 40+'!AV6</f>
        <v>189.75</v>
      </c>
      <c r="R71" s="364">
        <f>'Score 2. afd. Senior &amp; 40+'!AV4</f>
        <v>193</v>
      </c>
      <c r="S71" s="364">
        <f>'Score 3. afd. Senior &amp; 40+'!AV9</f>
        <v>170.375</v>
      </c>
      <c r="T71" s="319"/>
      <c r="U71" s="319"/>
      <c r="V71" s="319"/>
      <c r="W71" s="348">
        <f t="shared" si="0"/>
        <v>553.125</v>
      </c>
    </row>
    <row r="72" spans="1:24" ht="15.95" customHeight="1" thickTop="1">
      <c r="A72" s="95" t="s">
        <v>124</v>
      </c>
      <c r="B72" s="96" t="s">
        <v>177</v>
      </c>
      <c r="C72" s="97">
        <v>1976</v>
      </c>
      <c r="D72" s="98"/>
      <c r="E72" s="99"/>
      <c r="F72" s="98"/>
      <c r="G72" s="106"/>
      <c r="H72" s="99"/>
      <c r="I72" s="98"/>
      <c r="J72" s="411">
        <v>1</v>
      </c>
      <c r="K72" s="98"/>
      <c r="L72" s="106">
        <v>1</v>
      </c>
      <c r="M72" s="106"/>
      <c r="N72" s="106">
        <v>1</v>
      </c>
      <c r="O72" s="106"/>
      <c r="P72" s="141"/>
      <c r="Q72" s="317"/>
      <c r="R72" s="355">
        <f>'Score 2. afd. Senior &amp; 40+'!AV13</f>
        <v>74</v>
      </c>
      <c r="S72" s="318"/>
      <c r="T72" s="355">
        <f>'Score 4. afd. Senior &amp; 40+'!AV5</f>
        <v>37</v>
      </c>
      <c r="U72" s="318"/>
      <c r="V72" s="318"/>
      <c r="W72" s="346">
        <f t="shared" si="0"/>
        <v>111</v>
      </c>
    </row>
    <row r="73" spans="1:24" ht="15.95" hidden="1" customHeight="1">
      <c r="A73" s="82" t="s">
        <v>168</v>
      </c>
      <c r="B73" s="69" t="s">
        <v>169</v>
      </c>
      <c r="C73" s="92">
        <v>1976</v>
      </c>
      <c r="D73" s="77"/>
      <c r="E73" s="76"/>
      <c r="F73" s="77"/>
      <c r="G73" s="70"/>
      <c r="H73" s="76"/>
      <c r="I73" s="77"/>
      <c r="J73" s="412">
        <v>1</v>
      </c>
      <c r="K73" s="77"/>
      <c r="L73" s="70">
        <v>1</v>
      </c>
      <c r="M73" s="70"/>
      <c r="N73" s="70"/>
      <c r="O73" s="70"/>
      <c r="P73" s="139"/>
      <c r="Q73" s="314"/>
      <c r="R73" s="350">
        <f>'Score 2. afd. Senior &amp; 40+'!AV12</f>
        <v>47</v>
      </c>
      <c r="S73" s="315"/>
      <c r="T73" s="315"/>
      <c r="U73" s="315"/>
      <c r="V73" s="315"/>
      <c r="W73" s="345">
        <f t="shared" si="0"/>
        <v>47</v>
      </c>
    </row>
    <row r="74" spans="1:24" ht="15.95" hidden="1" customHeight="1">
      <c r="A74" s="381" t="s">
        <v>287</v>
      </c>
      <c r="B74" s="69" t="s">
        <v>288</v>
      </c>
      <c r="C74" s="92">
        <v>1974</v>
      </c>
      <c r="D74" s="77"/>
      <c r="E74" s="76"/>
      <c r="F74" s="77"/>
      <c r="G74" s="70"/>
      <c r="H74" s="76"/>
      <c r="I74" s="77"/>
      <c r="J74" s="412">
        <v>1</v>
      </c>
      <c r="K74" s="77"/>
      <c r="L74" s="70"/>
      <c r="M74" s="70">
        <v>1</v>
      </c>
      <c r="N74" s="70"/>
      <c r="O74" s="70"/>
      <c r="P74" s="139"/>
      <c r="Q74" s="314"/>
      <c r="R74" s="350"/>
      <c r="S74" s="350">
        <f>'Score 3. afd. Senior &amp; 40+'!AV10</f>
        <v>71.625</v>
      </c>
      <c r="T74" s="315"/>
      <c r="U74" s="315"/>
      <c r="V74" s="315"/>
      <c r="W74" s="345">
        <f t="shared" si="0"/>
        <v>71.625</v>
      </c>
    </row>
    <row r="75" spans="1:24" ht="15.95" hidden="1" customHeight="1">
      <c r="A75" s="82" t="s">
        <v>289</v>
      </c>
      <c r="B75" s="69" t="s">
        <v>288</v>
      </c>
      <c r="C75" s="92">
        <v>1975</v>
      </c>
      <c r="D75" s="77"/>
      <c r="E75" s="76"/>
      <c r="F75" s="77"/>
      <c r="G75" s="70"/>
      <c r="H75" s="76"/>
      <c r="I75" s="77"/>
      <c r="J75" s="412">
        <v>1</v>
      </c>
      <c r="K75" s="77"/>
      <c r="L75" s="70"/>
      <c r="M75" s="70">
        <v>1</v>
      </c>
      <c r="N75" s="70"/>
      <c r="O75" s="70"/>
      <c r="P75" s="139"/>
      <c r="Q75" s="314"/>
      <c r="R75" s="350"/>
      <c r="S75" s="350">
        <f>'Score 3. afd. Senior &amp; 40+'!AV11</f>
        <v>138.5</v>
      </c>
      <c r="T75" s="315"/>
      <c r="U75" s="315"/>
      <c r="V75" s="315"/>
      <c r="W75" s="345">
        <f t="shared" si="0"/>
        <v>138.5</v>
      </c>
    </row>
    <row r="76" spans="1:24" ht="15.95" customHeight="1">
      <c r="A76" s="82" t="s">
        <v>304</v>
      </c>
      <c r="B76" s="69" t="s">
        <v>92</v>
      </c>
      <c r="C76" s="92">
        <v>1958</v>
      </c>
      <c r="D76" s="77"/>
      <c r="E76" s="76"/>
      <c r="F76" s="77"/>
      <c r="G76" s="70"/>
      <c r="H76" s="76"/>
      <c r="I76" s="77"/>
      <c r="J76" s="412">
        <v>1</v>
      </c>
      <c r="K76" s="77"/>
      <c r="L76" s="70"/>
      <c r="M76" s="70">
        <v>1</v>
      </c>
      <c r="N76" s="70"/>
      <c r="O76" s="70"/>
      <c r="P76" s="139"/>
      <c r="Q76" s="314"/>
      <c r="R76" s="350"/>
      <c r="S76" s="350">
        <f>'Score 3. afd. Senior &amp; 40+'!AV14</f>
        <v>70.375</v>
      </c>
      <c r="T76" s="315"/>
      <c r="U76" s="315"/>
      <c r="V76" s="315"/>
      <c r="W76" s="345">
        <f t="shared" si="0"/>
        <v>70.375</v>
      </c>
    </row>
    <row r="77" spans="1:24" ht="15.95" customHeight="1">
      <c r="A77" s="381" t="s">
        <v>94</v>
      </c>
      <c r="B77" s="69" t="s">
        <v>92</v>
      </c>
      <c r="C77" s="92">
        <v>1971</v>
      </c>
      <c r="D77" s="77"/>
      <c r="E77" s="76"/>
      <c r="F77" s="77"/>
      <c r="G77" s="70"/>
      <c r="H77" s="76"/>
      <c r="I77" s="77"/>
      <c r="J77" s="412">
        <v>1</v>
      </c>
      <c r="K77" s="77"/>
      <c r="L77" s="70">
        <v>1</v>
      </c>
      <c r="M77" s="70">
        <v>1</v>
      </c>
      <c r="N77" s="70"/>
      <c r="O77" s="70"/>
      <c r="P77" s="139"/>
      <c r="Q77" s="314"/>
      <c r="R77" s="350">
        <f>'Score 2. afd. Senior &amp; 40+'!AV10</f>
        <v>86</v>
      </c>
      <c r="S77" s="350">
        <f>'Score 3. afd. Senior &amp; 40+'!AV19</f>
        <v>46.625</v>
      </c>
      <c r="T77" s="315"/>
      <c r="U77" s="315"/>
      <c r="V77" s="315"/>
      <c r="W77" s="345">
        <f t="shared" si="0"/>
        <v>132.625</v>
      </c>
    </row>
    <row r="78" spans="1:24" ht="15.95" customHeight="1">
      <c r="A78" s="380" t="s">
        <v>159</v>
      </c>
      <c r="B78" s="69" t="s">
        <v>92</v>
      </c>
      <c r="C78" s="92">
        <v>1971</v>
      </c>
      <c r="D78" s="77"/>
      <c r="E78" s="76"/>
      <c r="F78" s="77"/>
      <c r="G78" s="70"/>
      <c r="H78" s="76"/>
      <c r="I78" s="77"/>
      <c r="J78" s="412">
        <v>1</v>
      </c>
      <c r="K78" s="77">
        <v>1</v>
      </c>
      <c r="L78" s="70"/>
      <c r="M78" s="70">
        <v>1</v>
      </c>
      <c r="N78" s="70">
        <v>1</v>
      </c>
      <c r="O78" s="70"/>
      <c r="P78" s="139"/>
      <c r="Q78" s="313">
        <f>'Score 1. afd. Senior &amp; 40+'!AV3</f>
        <v>63.5</v>
      </c>
      <c r="R78" s="315"/>
      <c r="S78" s="350">
        <f>'Score 3. afd. Senior &amp; 40+'!AV18</f>
        <v>85.375</v>
      </c>
      <c r="T78" s="350">
        <f>'Score 4. afd. Senior &amp; 40+'!AV6</f>
        <v>68</v>
      </c>
      <c r="U78" s="315"/>
      <c r="V78" s="315"/>
      <c r="W78" s="345">
        <f t="shared" si="0"/>
        <v>216.875</v>
      </c>
    </row>
    <row r="79" spans="1:24" ht="15.95" hidden="1" customHeight="1">
      <c r="A79" s="75" t="s">
        <v>96</v>
      </c>
      <c r="B79" s="69" t="s">
        <v>75</v>
      </c>
      <c r="C79" s="92">
        <v>1968</v>
      </c>
      <c r="D79" s="77"/>
      <c r="E79" s="76"/>
      <c r="F79" s="77"/>
      <c r="G79" s="70"/>
      <c r="H79" s="76"/>
      <c r="I79" s="77"/>
      <c r="J79" s="412">
        <v>1</v>
      </c>
      <c r="K79" s="77"/>
      <c r="L79" s="70"/>
      <c r="M79" s="70"/>
      <c r="N79" s="70"/>
      <c r="O79" s="70"/>
      <c r="P79" s="139"/>
      <c r="Q79" s="314"/>
      <c r="R79" s="315"/>
      <c r="S79" s="315"/>
      <c r="T79" s="315"/>
      <c r="U79" s="315"/>
      <c r="V79" s="315"/>
      <c r="W79" s="345">
        <f t="shared" si="0"/>
        <v>0</v>
      </c>
    </row>
    <row r="80" spans="1:24" ht="15.95" customHeight="1">
      <c r="A80" s="68" t="s">
        <v>97</v>
      </c>
      <c r="B80" s="69" t="s">
        <v>75</v>
      </c>
      <c r="C80" s="92">
        <v>1967</v>
      </c>
      <c r="D80" s="77"/>
      <c r="E80" s="76"/>
      <c r="F80" s="77"/>
      <c r="G80" s="70"/>
      <c r="H80" s="76"/>
      <c r="I80" s="70"/>
      <c r="J80" s="412">
        <v>1</v>
      </c>
      <c r="K80" s="77">
        <v>1</v>
      </c>
      <c r="L80" s="70">
        <v>1</v>
      </c>
      <c r="M80" s="70">
        <v>1</v>
      </c>
      <c r="N80" s="70">
        <v>1</v>
      </c>
      <c r="O80" s="70"/>
      <c r="P80" s="139"/>
      <c r="Q80" s="313">
        <f>'Score 1. afd. Senior &amp; 40+'!AV11</f>
        <v>69.125</v>
      </c>
      <c r="R80" s="350">
        <f>'Score 2. afd. Senior &amp; 40+'!AV11</f>
        <v>71</v>
      </c>
      <c r="S80" s="350">
        <f>'Score 3. afd. Senior &amp; 40+'!AV17</f>
        <v>71.625</v>
      </c>
      <c r="T80" s="350">
        <f>'Score 4. afd. Senior &amp; 40+'!AV7</f>
        <v>128</v>
      </c>
      <c r="U80" s="315"/>
      <c r="V80" s="315"/>
      <c r="W80" s="345">
        <f t="shared" si="0"/>
        <v>339.75</v>
      </c>
    </row>
    <row r="81" spans="1:23" ht="15.95" customHeight="1">
      <c r="A81" s="68" t="s">
        <v>303</v>
      </c>
      <c r="B81" s="69" t="s">
        <v>177</v>
      </c>
      <c r="C81" s="92">
        <v>1972</v>
      </c>
      <c r="D81" s="77"/>
      <c r="E81" s="76"/>
      <c r="F81" s="77"/>
      <c r="G81" s="70"/>
      <c r="H81" s="76"/>
      <c r="I81" s="70"/>
      <c r="J81" s="412">
        <v>1</v>
      </c>
      <c r="K81" s="77"/>
      <c r="L81" s="70"/>
      <c r="M81" s="70">
        <v>1</v>
      </c>
      <c r="N81" s="70"/>
      <c r="O81" s="70"/>
      <c r="P81" s="139"/>
      <c r="Q81" s="313"/>
      <c r="R81" s="350"/>
      <c r="S81" s="350">
        <f>'Score 3. afd. Senior &amp; 40+'!AV13</f>
        <v>171.625</v>
      </c>
      <c r="T81" s="315"/>
      <c r="U81" s="315"/>
      <c r="V81" s="315"/>
      <c r="W81" s="345">
        <f t="shared" si="0"/>
        <v>171.625</v>
      </c>
    </row>
    <row r="82" spans="1:23" ht="15.95" hidden="1" customHeight="1">
      <c r="A82" s="75" t="s">
        <v>99</v>
      </c>
      <c r="B82" s="69" t="s">
        <v>92</v>
      </c>
      <c r="C82" s="92">
        <v>1967</v>
      </c>
      <c r="D82" s="77"/>
      <c r="E82" s="76"/>
      <c r="F82" s="77"/>
      <c r="G82" s="70"/>
      <c r="H82" s="76"/>
      <c r="I82" s="70"/>
      <c r="J82" s="412">
        <v>1</v>
      </c>
      <c r="K82" s="77"/>
      <c r="L82" s="70"/>
      <c r="M82" s="70"/>
      <c r="N82" s="70"/>
      <c r="O82" s="70"/>
      <c r="P82" s="139"/>
      <c r="Q82" s="314"/>
      <c r="R82" s="315"/>
      <c r="S82" s="315"/>
      <c r="T82" s="315"/>
      <c r="U82" s="315"/>
      <c r="V82" s="315"/>
      <c r="W82" s="345">
        <f t="shared" si="0"/>
        <v>0</v>
      </c>
    </row>
    <row r="83" spans="1:23" ht="15.95" customHeight="1">
      <c r="A83" s="68" t="s">
        <v>91</v>
      </c>
      <c r="B83" s="69" t="s">
        <v>92</v>
      </c>
      <c r="C83" s="92">
        <v>1963</v>
      </c>
      <c r="D83" s="77"/>
      <c r="E83" s="76"/>
      <c r="F83" s="77"/>
      <c r="G83" s="70"/>
      <c r="H83" s="76"/>
      <c r="I83" s="70"/>
      <c r="J83" s="412">
        <v>1</v>
      </c>
      <c r="K83" s="77">
        <v>1</v>
      </c>
      <c r="L83" s="70"/>
      <c r="M83" s="70"/>
      <c r="N83" s="70"/>
      <c r="O83" s="70"/>
      <c r="P83" s="139"/>
      <c r="Q83" s="313">
        <f>'Score 1. afd. Senior &amp; 40+'!AV4</f>
        <v>147.875</v>
      </c>
      <c r="R83" s="315"/>
      <c r="S83" s="315"/>
      <c r="T83" s="315"/>
      <c r="U83" s="315"/>
      <c r="V83" s="315"/>
      <c r="W83" s="345">
        <f t="shared" si="0"/>
        <v>147.875</v>
      </c>
    </row>
    <row r="84" spans="1:23" ht="15.95" customHeight="1">
      <c r="A84" s="68" t="s">
        <v>88</v>
      </c>
      <c r="B84" s="69" t="s">
        <v>89</v>
      </c>
      <c r="C84" s="92">
        <v>1957</v>
      </c>
      <c r="D84" s="77"/>
      <c r="E84" s="76"/>
      <c r="F84" s="77"/>
      <c r="G84" s="70"/>
      <c r="H84" s="76"/>
      <c r="I84" s="410">
        <v>1</v>
      </c>
      <c r="J84" s="78"/>
      <c r="K84" s="429">
        <v>1</v>
      </c>
      <c r="L84" s="70">
        <v>1</v>
      </c>
      <c r="M84" s="70">
        <v>1</v>
      </c>
      <c r="N84" s="70">
        <v>1</v>
      </c>
      <c r="O84" s="70"/>
      <c r="P84" s="139"/>
      <c r="Q84" s="313">
        <f>'Score 1. afd. Senior &amp; 40+'!AV10</f>
        <v>111.625</v>
      </c>
      <c r="R84" s="350">
        <f>'Score 2. afd. Senior &amp; 40+'!AV8</f>
        <v>129</v>
      </c>
      <c r="S84" s="350">
        <f>'Score 3. afd. Senior &amp; 40+'!AV16</f>
        <v>117.25</v>
      </c>
      <c r="T84" s="350">
        <f>'Score 4. afd. Senior &amp; 40+'!AV8</f>
        <v>122</v>
      </c>
      <c r="U84" s="315"/>
      <c r="V84" s="315"/>
      <c r="W84" s="345">
        <f t="shared" si="0"/>
        <v>479.875</v>
      </c>
    </row>
    <row r="85" spans="1:23" ht="15.95" customHeight="1">
      <c r="A85" s="79"/>
      <c r="B85" s="80"/>
      <c r="C85" s="92"/>
      <c r="D85" s="77"/>
      <c r="E85" s="76"/>
      <c r="F85" s="77"/>
      <c r="G85" s="70"/>
      <c r="H85" s="76"/>
      <c r="I85" s="70"/>
      <c r="J85" s="78"/>
      <c r="K85" s="77"/>
      <c r="L85" s="70"/>
      <c r="M85" s="70"/>
      <c r="N85" s="70"/>
      <c r="O85" s="70"/>
      <c r="P85" s="139"/>
      <c r="Q85" s="144"/>
      <c r="R85" s="135"/>
      <c r="S85" s="135"/>
      <c r="T85" s="135"/>
      <c r="U85" s="135"/>
      <c r="V85" s="135"/>
      <c r="W85" s="345">
        <f t="shared" si="0"/>
        <v>0</v>
      </c>
    </row>
    <row r="86" spans="1:23" ht="15.95" customHeight="1">
      <c r="A86" s="82"/>
      <c r="B86" s="84"/>
      <c r="C86" s="94"/>
      <c r="D86" s="87"/>
      <c r="E86" s="86"/>
      <c r="F86" s="87"/>
      <c r="G86" s="85"/>
      <c r="H86" s="86"/>
      <c r="I86" s="70"/>
      <c r="J86" s="78"/>
      <c r="K86" s="77"/>
      <c r="L86" s="70"/>
      <c r="M86" s="70"/>
      <c r="N86" s="70"/>
      <c r="O86" s="70"/>
      <c r="P86" s="139"/>
      <c r="Q86" s="144"/>
      <c r="R86" s="135"/>
      <c r="S86" s="135"/>
      <c r="T86" s="135"/>
      <c r="U86" s="135"/>
      <c r="V86" s="135"/>
      <c r="W86" s="345">
        <f t="shared" si="0"/>
        <v>0</v>
      </c>
    </row>
    <row r="87" spans="1:23" ht="15.95" customHeight="1">
      <c r="A87" s="68"/>
      <c r="B87" s="69"/>
      <c r="C87" s="92"/>
      <c r="D87" s="77"/>
      <c r="E87" s="76"/>
      <c r="F87" s="77"/>
      <c r="G87" s="70"/>
      <c r="H87" s="76"/>
      <c r="I87" s="70"/>
      <c r="J87" s="78"/>
      <c r="K87" s="77"/>
      <c r="L87" s="70"/>
      <c r="M87" s="70"/>
      <c r="N87" s="70"/>
      <c r="O87" s="70"/>
      <c r="P87" s="139"/>
      <c r="Q87" s="144"/>
      <c r="R87" s="135"/>
      <c r="S87" s="135"/>
      <c r="T87" s="135"/>
      <c r="U87" s="135"/>
      <c r="V87" s="135"/>
      <c r="W87" s="345">
        <f t="shared" si="0"/>
        <v>0</v>
      </c>
    </row>
    <row r="88" spans="1:23" ht="15.95" customHeight="1">
      <c r="A88" s="68"/>
      <c r="B88" s="69"/>
      <c r="C88" s="92"/>
      <c r="D88" s="77"/>
      <c r="E88" s="76"/>
      <c r="F88" s="77"/>
      <c r="G88" s="70"/>
      <c r="H88" s="76"/>
      <c r="I88" s="70"/>
      <c r="J88" s="78"/>
      <c r="K88" s="77"/>
      <c r="L88" s="70"/>
      <c r="M88" s="70"/>
      <c r="N88" s="70"/>
      <c r="O88" s="70"/>
      <c r="P88" s="139"/>
      <c r="Q88" s="144"/>
      <c r="R88" s="135"/>
      <c r="S88" s="135"/>
      <c r="T88" s="135"/>
      <c r="U88" s="135"/>
      <c r="V88" s="135"/>
      <c r="W88" s="345">
        <f t="shared" ref="W88:W89" si="1">SUM(Q88:V88)</f>
        <v>0</v>
      </c>
    </row>
    <row r="89" spans="1:23" ht="15.95" customHeight="1" thickBot="1">
      <c r="A89" s="100"/>
      <c r="B89" s="101"/>
      <c r="C89" s="102"/>
      <c r="D89" s="103"/>
      <c r="E89" s="107"/>
      <c r="F89" s="103"/>
      <c r="G89" s="108"/>
      <c r="H89" s="107"/>
      <c r="I89" s="108"/>
      <c r="J89" s="110"/>
      <c r="K89" s="419"/>
      <c r="L89" s="108"/>
      <c r="M89" s="108"/>
      <c r="N89" s="108"/>
      <c r="O89" s="108"/>
      <c r="P89" s="140"/>
      <c r="Q89" s="145"/>
      <c r="R89" s="136"/>
      <c r="S89" s="136"/>
      <c r="T89" s="136"/>
      <c r="U89" s="136"/>
      <c r="V89" s="136"/>
      <c r="W89" s="345">
        <f t="shared" si="1"/>
        <v>0</v>
      </c>
    </row>
    <row r="90" spans="1:23" ht="15.95" customHeight="1" thickBot="1">
      <c r="A90" s="118" t="s">
        <v>216</v>
      </c>
      <c r="B90" s="119"/>
      <c r="C90" s="120">
        <f>K90+L90+M90+N90+O90+P90</f>
        <v>127</v>
      </c>
      <c r="D90" s="121">
        <f t="shared" ref="D90:P90" si="2">SUM(D4:D89)</f>
        <v>12</v>
      </c>
      <c r="E90" s="121">
        <f t="shared" si="2"/>
        <v>14</v>
      </c>
      <c r="F90" s="121">
        <f t="shared" si="2"/>
        <v>12</v>
      </c>
      <c r="G90" s="121">
        <f t="shared" si="2"/>
        <v>11</v>
      </c>
      <c r="H90" s="121">
        <f t="shared" si="2"/>
        <v>4</v>
      </c>
      <c r="I90" s="121">
        <f t="shared" si="2"/>
        <v>16</v>
      </c>
      <c r="J90" s="413">
        <f t="shared" si="2"/>
        <v>12</v>
      </c>
      <c r="K90" s="430">
        <f t="shared" si="2"/>
        <v>33</v>
      </c>
      <c r="L90" s="121">
        <f t="shared" si="2"/>
        <v>34</v>
      </c>
      <c r="M90" s="121">
        <f t="shared" si="2"/>
        <v>42</v>
      </c>
      <c r="N90" s="121">
        <f t="shared" si="2"/>
        <v>18</v>
      </c>
      <c r="O90" s="121">
        <f t="shared" si="2"/>
        <v>0</v>
      </c>
      <c r="P90" s="413">
        <f t="shared" si="2"/>
        <v>0</v>
      </c>
      <c r="Q90" s="414"/>
      <c r="R90" s="415"/>
      <c r="S90" s="415"/>
      <c r="T90" s="415"/>
      <c r="U90" s="415"/>
      <c r="V90" s="415"/>
      <c r="W90" s="416"/>
    </row>
    <row r="91" spans="1:23" ht="20.100000000000001" customHeight="1" thickTop="1"/>
    <row r="92" spans="1:23" ht="20.100000000000001" customHeight="1"/>
    <row r="93" spans="1:23" ht="20.100000000000001" customHeight="1"/>
    <row r="94" spans="1:23" ht="20.100000000000001" customHeight="1"/>
    <row r="95" spans="1:23" s="89" customFormat="1" ht="20.100000000000001" customHeight="1">
      <c r="A95" s="57"/>
      <c r="B95" s="58"/>
      <c r="C95" s="59"/>
      <c r="D95" s="88"/>
      <c r="E95" s="88"/>
      <c r="F95" s="88"/>
      <c r="G95" s="88"/>
      <c r="H95" s="88"/>
      <c r="I95" s="88"/>
      <c r="J95" s="88"/>
    </row>
    <row r="96" spans="1:23" s="89" customFormat="1" ht="20.100000000000001" customHeight="1">
      <c r="A96" s="57"/>
      <c r="B96" s="58"/>
      <c r="C96" s="59"/>
      <c r="D96" s="88"/>
      <c r="E96" s="88"/>
      <c r="F96" s="88"/>
      <c r="G96" s="88"/>
      <c r="H96" s="88"/>
      <c r="I96" s="88"/>
      <c r="J96" s="88"/>
    </row>
    <row r="97" spans="1:10" s="89" customFormat="1" ht="20.100000000000001" customHeight="1">
      <c r="A97" s="57"/>
      <c r="B97" s="58"/>
      <c r="C97" s="59"/>
      <c r="D97" s="88"/>
      <c r="E97" s="88"/>
      <c r="F97" s="88"/>
      <c r="G97" s="88"/>
      <c r="H97" s="88"/>
      <c r="I97" s="88"/>
      <c r="J97" s="88"/>
    </row>
    <row r="98" spans="1:10" s="89" customFormat="1" ht="20.100000000000001" customHeight="1">
      <c r="A98" s="57"/>
      <c r="B98" s="58"/>
      <c r="C98" s="59"/>
      <c r="D98" s="88"/>
      <c r="E98" s="88"/>
      <c r="F98" s="88"/>
      <c r="G98" s="88"/>
      <c r="H98" s="88"/>
      <c r="I98" s="88"/>
      <c r="J98" s="88"/>
    </row>
    <row r="99" spans="1:10" s="89" customFormat="1" ht="20.100000000000001" customHeight="1">
      <c r="A99" s="57"/>
      <c r="B99" s="58"/>
      <c r="C99" s="59"/>
      <c r="D99" s="88"/>
      <c r="E99" s="88"/>
      <c r="F99" s="88"/>
      <c r="G99" s="88"/>
      <c r="H99" s="88"/>
      <c r="I99" s="88"/>
      <c r="J99" s="88"/>
    </row>
    <row r="100" spans="1:10" s="89" customFormat="1" ht="20.100000000000001" customHeight="1">
      <c r="A100" s="57"/>
      <c r="B100" s="58"/>
      <c r="C100" s="59"/>
      <c r="D100" s="88"/>
      <c r="E100" s="88"/>
      <c r="F100" s="88"/>
      <c r="G100" s="88"/>
      <c r="H100" s="88"/>
      <c r="I100" s="88"/>
      <c r="J100" s="88"/>
    </row>
    <row r="101" spans="1:10" s="89" customFormat="1" ht="20.100000000000001" customHeight="1">
      <c r="A101" s="57"/>
      <c r="B101" s="58"/>
      <c r="C101" s="59"/>
      <c r="D101" s="88"/>
      <c r="E101" s="88"/>
      <c r="F101" s="88"/>
      <c r="G101" s="88"/>
      <c r="H101" s="88"/>
      <c r="I101" s="88"/>
      <c r="J101" s="88"/>
    </row>
    <row r="102" spans="1:10" s="89" customFormat="1" ht="20.100000000000001" customHeight="1">
      <c r="A102" s="57"/>
      <c r="B102" s="58"/>
      <c r="C102" s="59"/>
      <c r="D102" s="88"/>
      <c r="E102" s="88"/>
      <c r="F102" s="88"/>
      <c r="G102" s="88"/>
      <c r="H102" s="88"/>
      <c r="I102" s="88"/>
      <c r="J102" s="88"/>
    </row>
    <row r="103" spans="1:10" s="89" customFormat="1" ht="20.100000000000001" customHeight="1">
      <c r="A103" s="57"/>
      <c r="B103" s="58"/>
      <c r="C103" s="59"/>
      <c r="D103" s="88"/>
      <c r="E103" s="88"/>
      <c r="F103" s="88"/>
      <c r="G103" s="88"/>
      <c r="H103" s="88"/>
      <c r="I103" s="88"/>
      <c r="J103" s="88"/>
    </row>
    <row r="104" spans="1:10" s="89" customFormat="1" ht="20.100000000000001" customHeight="1">
      <c r="A104" s="57"/>
      <c r="B104" s="58"/>
      <c r="C104" s="59"/>
      <c r="D104" s="88"/>
      <c r="E104" s="88"/>
      <c r="F104" s="88"/>
      <c r="G104" s="88"/>
      <c r="H104" s="88"/>
      <c r="I104" s="88"/>
      <c r="J104" s="88"/>
    </row>
    <row r="105" spans="1:10" s="89" customFormat="1" ht="20.100000000000001" customHeight="1">
      <c r="A105" s="57"/>
      <c r="B105" s="58"/>
      <c r="C105" s="59"/>
      <c r="D105" s="88"/>
      <c r="E105" s="88"/>
      <c r="F105" s="88"/>
      <c r="G105" s="88"/>
      <c r="H105" s="88"/>
      <c r="I105" s="88"/>
      <c r="J105" s="88"/>
    </row>
    <row r="106" spans="1:10" s="89" customFormat="1" ht="20.100000000000001" customHeight="1">
      <c r="A106" s="57"/>
      <c r="B106" s="58"/>
      <c r="C106" s="59"/>
      <c r="D106" s="88"/>
      <c r="E106" s="88"/>
      <c r="F106" s="88"/>
      <c r="G106" s="88"/>
      <c r="H106" s="88"/>
      <c r="I106" s="88"/>
      <c r="J106" s="88"/>
    </row>
    <row r="107" spans="1:10" s="89" customFormat="1" ht="20.100000000000001" customHeight="1">
      <c r="A107" s="57"/>
      <c r="B107" s="58"/>
      <c r="C107" s="59"/>
      <c r="D107" s="88"/>
      <c r="E107" s="88"/>
      <c r="F107" s="88"/>
      <c r="G107" s="88"/>
      <c r="H107" s="88"/>
      <c r="I107" s="88"/>
      <c r="J107" s="88"/>
    </row>
    <row r="108" spans="1:10" s="89" customFormat="1" ht="20.100000000000001" customHeight="1">
      <c r="A108" s="57"/>
      <c r="B108" s="58"/>
      <c r="C108" s="59"/>
      <c r="D108" s="88"/>
      <c r="E108" s="88"/>
      <c r="F108" s="88"/>
      <c r="G108" s="88"/>
      <c r="H108" s="88"/>
      <c r="I108" s="88"/>
      <c r="J108" s="88"/>
    </row>
    <row r="109" spans="1:10" s="89" customFormat="1" ht="20.100000000000001" customHeight="1">
      <c r="A109" s="57"/>
      <c r="B109" s="58"/>
      <c r="C109" s="59"/>
      <c r="D109" s="88"/>
      <c r="E109" s="88"/>
      <c r="F109" s="88"/>
      <c r="G109" s="88"/>
      <c r="H109" s="88"/>
      <c r="I109" s="88"/>
      <c r="J109" s="88"/>
    </row>
    <row r="110" spans="1:10" s="89" customFormat="1" ht="20.100000000000001" customHeight="1">
      <c r="A110" s="57"/>
      <c r="B110" s="58"/>
      <c r="C110" s="59"/>
      <c r="D110" s="88"/>
      <c r="E110" s="88"/>
      <c r="F110" s="88"/>
      <c r="G110" s="88"/>
      <c r="H110" s="88"/>
      <c r="I110" s="88"/>
      <c r="J110" s="88"/>
    </row>
    <row r="111" spans="1:10" s="89" customFormat="1" ht="20.100000000000001" customHeight="1">
      <c r="A111" s="57"/>
      <c r="B111" s="58"/>
      <c r="C111" s="59"/>
      <c r="D111" s="88"/>
      <c r="E111" s="88"/>
      <c r="F111" s="88"/>
      <c r="G111" s="88"/>
      <c r="H111" s="88"/>
      <c r="I111" s="88"/>
      <c r="J111" s="88"/>
    </row>
    <row r="112" spans="1:10" s="89" customFormat="1" ht="20.100000000000001" customHeight="1">
      <c r="A112" s="57"/>
      <c r="B112" s="58"/>
      <c r="C112" s="59"/>
      <c r="D112" s="88"/>
      <c r="E112" s="88"/>
      <c r="F112" s="88"/>
      <c r="G112" s="88"/>
      <c r="H112" s="88"/>
      <c r="I112" s="88"/>
      <c r="J112" s="88"/>
    </row>
    <row r="113" spans="1:10" s="89" customFormat="1" ht="20.100000000000001" customHeight="1">
      <c r="A113" s="57"/>
      <c r="B113" s="58"/>
      <c r="C113" s="59"/>
      <c r="D113" s="88"/>
      <c r="E113" s="88"/>
      <c r="F113" s="88"/>
      <c r="G113" s="88"/>
      <c r="H113" s="88"/>
      <c r="I113" s="88"/>
      <c r="J113" s="88"/>
    </row>
    <row r="114" spans="1:10" s="89" customFormat="1" ht="20.100000000000001" customHeight="1">
      <c r="A114" s="57"/>
      <c r="B114" s="58"/>
      <c r="C114" s="59"/>
      <c r="D114" s="88"/>
      <c r="E114" s="88"/>
      <c r="F114" s="88"/>
      <c r="G114" s="88"/>
      <c r="H114" s="88"/>
      <c r="I114" s="88"/>
      <c r="J114" s="88"/>
    </row>
    <row r="115" spans="1:10" s="89" customFormat="1" ht="20.100000000000001" customHeight="1">
      <c r="A115" s="57"/>
      <c r="B115" s="58"/>
      <c r="C115" s="59"/>
      <c r="D115" s="88"/>
      <c r="E115" s="88"/>
      <c r="F115" s="88"/>
      <c r="G115" s="88"/>
      <c r="H115" s="88"/>
      <c r="I115" s="88"/>
      <c r="J115" s="88"/>
    </row>
  </sheetData>
  <autoFilter ref="A3:W90" xr:uid="{3738C007-3EB7-4D5F-A07C-9110C16C6669}">
    <filterColumn colId="1">
      <filters blank="1">
        <filter val="FK Vejle"/>
        <filter val="FKSJ"/>
        <filter val="FKT Viborg"/>
        <filter val="Fredericia"/>
        <filter val="IFS"/>
        <filter val="JAF"/>
        <filter val="Niels Juel"/>
        <filter val="Nyborg"/>
        <filter val="OFK"/>
        <filter val="Ringe FK"/>
        <filter val="Slagelse"/>
        <filter val="Tura Meldorf DE"/>
      </filters>
    </filterColumn>
  </autoFilter>
  <mergeCells count="2">
    <mergeCell ref="K1:P1"/>
    <mergeCell ref="Q1:W1"/>
  </mergeCells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D40E-080E-4A94-BCF1-A3EF686A5429}">
  <sheetPr>
    <tabColor theme="4"/>
  </sheetPr>
  <dimension ref="A1:GN220"/>
  <sheetViews>
    <sheetView zoomScale="75" zoomScaleNormal="75" workbookViewId="0">
      <selection activeCell="AU3" sqref="AU3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8" width="4.125" customWidth="1"/>
    <col min="9" max="9" width="4.125" style="150" customWidth="1"/>
    <col min="10" max="12" width="4.125" customWidth="1"/>
    <col min="13" max="13" width="4.125" style="150" customWidth="1"/>
    <col min="14" max="15" width="4.125" customWidth="1"/>
    <col min="16" max="16" width="4.125" style="150" customWidth="1"/>
    <col min="17" max="20" width="4.125" style="147" customWidth="1"/>
    <col min="21" max="23" width="4.125" hidden="1" customWidth="1"/>
    <col min="24" max="24" width="4.125" style="150" hidden="1" customWidth="1"/>
    <col min="25" max="26" width="4.125" hidden="1" customWidth="1"/>
    <col min="27" max="27" width="4.125" style="150" hidden="1" customWidth="1"/>
    <col min="28" max="28" width="4.125" style="6" hidden="1" customWidth="1"/>
    <col min="29" max="29" width="4.125" hidden="1" customWidth="1"/>
    <col min="30" max="30" width="4.125" style="150" hidden="1" customWidth="1"/>
    <col min="31" max="32" width="4.125" hidden="1" customWidth="1"/>
    <col min="33" max="33" width="4.125" style="150" hidden="1" customWidth="1"/>
    <col min="34" max="42" width="4.125" hidden="1" customWidth="1"/>
    <col min="43" max="44" width="5.625" customWidth="1"/>
    <col min="45" max="46" width="6.75" customWidth="1"/>
    <col min="47" max="47" width="10.875" customWidth="1"/>
    <col min="48" max="49" width="6.75" customWidth="1"/>
    <col min="50" max="50" width="13.5" customWidth="1"/>
    <col min="51" max="228" width="8" customWidth="1"/>
    <col min="263" max="263" width="4.125" customWidth="1"/>
    <col min="264" max="264" width="35.625" customWidth="1"/>
    <col min="266" max="266" width="8.5" customWidth="1"/>
    <col min="267" max="286" width="4.125" customWidth="1"/>
    <col min="287" max="299" width="0" hidden="1" customWidth="1"/>
    <col min="300" max="301" width="7.625" customWidth="1"/>
    <col min="302" max="305" width="6.75" customWidth="1"/>
    <col min="306" max="484" width="8" customWidth="1"/>
    <col min="519" max="519" width="4.125" customWidth="1"/>
    <col min="520" max="520" width="35.625" customWidth="1"/>
    <col min="522" max="522" width="8.5" customWidth="1"/>
    <col min="523" max="542" width="4.125" customWidth="1"/>
    <col min="543" max="555" width="0" hidden="1" customWidth="1"/>
    <col min="556" max="557" width="7.625" customWidth="1"/>
    <col min="558" max="561" width="6.75" customWidth="1"/>
    <col min="562" max="740" width="8" customWidth="1"/>
    <col min="775" max="775" width="4.125" customWidth="1"/>
    <col min="776" max="776" width="35.625" customWidth="1"/>
    <col min="778" max="778" width="8.5" customWidth="1"/>
    <col min="779" max="798" width="4.125" customWidth="1"/>
    <col min="799" max="811" width="0" hidden="1" customWidth="1"/>
    <col min="812" max="813" width="7.625" customWidth="1"/>
    <col min="814" max="817" width="6.75" customWidth="1"/>
    <col min="818" max="996" width="8" customWidth="1"/>
    <col min="1031" max="1031" width="4.125" customWidth="1"/>
    <col min="1032" max="1032" width="35.625" customWidth="1"/>
    <col min="1034" max="1034" width="8.5" customWidth="1"/>
    <col min="1035" max="1054" width="4.125" customWidth="1"/>
    <col min="1055" max="1067" width="0" hidden="1" customWidth="1"/>
    <col min="1068" max="1069" width="7.625" customWidth="1"/>
    <col min="1070" max="1073" width="6.75" customWidth="1"/>
    <col min="1074" max="1252" width="8" customWidth="1"/>
    <col min="1287" max="1287" width="4.125" customWidth="1"/>
    <col min="1288" max="1288" width="35.625" customWidth="1"/>
    <col min="1290" max="1290" width="8.5" customWidth="1"/>
    <col min="1291" max="1310" width="4.125" customWidth="1"/>
    <col min="1311" max="1323" width="0" hidden="1" customWidth="1"/>
    <col min="1324" max="1325" width="7.625" customWidth="1"/>
    <col min="1326" max="1329" width="6.75" customWidth="1"/>
    <col min="1330" max="1508" width="8" customWidth="1"/>
    <col min="1543" max="1543" width="4.125" customWidth="1"/>
    <col min="1544" max="1544" width="35.625" customWidth="1"/>
    <col min="1546" max="1546" width="8.5" customWidth="1"/>
    <col min="1547" max="1566" width="4.125" customWidth="1"/>
    <col min="1567" max="1579" width="0" hidden="1" customWidth="1"/>
    <col min="1580" max="1581" width="7.625" customWidth="1"/>
    <col min="1582" max="1585" width="6.75" customWidth="1"/>
    <col min="1586" max="1764" width="8" customWidth="1"/>
    <col min="1799" max="1799" width="4.125" customWidth="1"/>
    <col min="1800" max="1800" width="35.625" customWidth="1"/>
    <col min="1802" max="1802" width="8.5" customWidth="1"/>
    <col min="1803" max="1822" width="4.125" customWidth="1"/>
    <col min="1823" max="1835" width="0" hidden="1" customWidth="1"/>
    <col min="1836" max="1837" width="7.625" customWidth="1"/>
    <col min="1838" max="1841" width="6.75" customWidth="1"/>
    <col min="1842" max="2020" width="8" customWidth="1"/>
    <col min="2055" max="2055" width="4.125" customWidth="1"/>
    <col min="2056" max="2056" width="35.625" customWidth="1"/>
    <col min="2058" max="2058" width="8.5" customWidth="1"/>
    <col min="2059" max="2078" width="4.125" customWidth="1"/>
    <col min="2079" max="2091" width="0" hidden="1" customWidth="1"/>
    <col min="2092" max="2093" width="7.625" customWidth="1"/>
    <col min="2094" max="2097" width="6.75" customWidth="1"/>
    <col min="2098" max="2276" width="8" customWidth="1"/>
    <col min="2311" max="2311" width="4.125" customWidth="1"/>
    <col min="2312" max="2312" width="35.625" customWidth="1"/>
    <col min="2314" max="2314" width="8.5" customWidth="1"/>
    <col min="2315" max="2334" width="4.125" customWidth="1"/>
    <col min="2335" max="2347" width="0" hidden="1" customWidth="1"/>
    <col min="2348" max="2349" width="7.625" customWidth="1"/>
    <col min="2350" max="2353" width="6.75" customWidth="1"/>
    <col min="2354" max="2532" width="8" customWidth="1"/>
    <col min="2567" max="2567" width="4.125" customWidth="1"/>
    <col min="2568" max="2568" width="35.625" customWidth="1"/>
    <col min="2570" max="2570" width="8.5" customWidth="1"/>
    <col min="2571" max="2590" width="4.125" customWidth="1"/>
    <col min="2591" max="2603" width="0" hidden="1" customWidth="1"/>
    <col min="2604" max="2605" width="7.625" customWidth="1"/>
    <col min="2606" max="2609" width="6.75" customWidth="1"/>
    <col min="2610" max="2788" width="8" customWidth="1"/>
    <col min="2823" max="2823" width="4.125" customWidth="1"/>
    <col min="2824" max="2824" width="35.625" customWidth="1"/>
    <col min="2826" max="2826" width="8.5" customWidth="1"/>
    <col min="2827" max="2846" width="4.125" customWidth="1"/>
    <col min="2847" max="2859" width="0" hidden="1" customWidth="1"/>
    <col min="2860" max="2861" width="7.625" customWidth="1"/>
    <col min="2862" max="2865" width="6.75" customWidth="1"/>
    <col min="2866" max="3044" width="8" customWidth="1"/>
    <col min="3079" max="3079" width="4.125" customWidth="1"/>
    <col min="3080" max="3080" width="35.625" customWidth="1"/>
    <col min="3082" max="3082" width="8.5" customWidth="1"/>
    <col min="3083" max="3102" width="4.125" customWidth="1"/>
    <col min="3103" max="3115" width="0" hidden="1" customWidth="1"/>
    <col min="3116" max="3117" width="7.625" customWidth="1"/>
    <col min="3118" max="3121" width="6.75" customWidth="1"/>
    <col min="3122" max="3300" width="8" customWidth="1"/>
    <col min="3335" max="3335" width="4.125" customWidth="1"/>
    <col min="3336" max="3336" width="35.625" customWidth="1"/>
    <col min="3338" max="3338" width="8.5" customWidth="1"/>
    <col min="3339" max="3358" width="4.125" customWidth="1"/>
    <col min="3359" max="3371" width="0" hidden="1" customWidth="1"/>
    <col min="3372" max="3373" width="7.625" customWidth="1"/>
    <col min="3374" max="3377" width="6.75" customWidth="1"/>
    <col min="3378" max="3556" width="8" customWidth="1"/>
    <col min="3591" max="3591" width="4.125" customWidth="1"/>
    <col min="3592" max="3592" width="35.625" customWidth="1"/>
    <col min="3594" max="3594" width="8.5" customWidth="1"/>
    <col min="3595" max="3614" width="4.125" customWidth="1"/>
    <col min="3615" max="3627" width="0" hidden="1" customWidth="1"/>
    <col min="3628" max="3629" width="7.625" customWidth="1"/>
    <col min="3630" max="3633" width="6.75" customWidth="1"/>
    <col min="3634" max="3812" width="8" customWidth="1"/>
    <col min="3847" max="3847" width="4.125" customWidth="1"/>
    <col min="3848" max="3848" width="35.625" customWidth="1"/>
    <col min="3850" max="3850" width="8.5" customWidth="1"/>
    <col min="3851" max="3870" width="4.125" customWidth="1"/>
    <col min="3871" max="3883" width="0" hidden="1" customWidth="1"/>
    <col min="3884" max="3885" width="7.625" customWidth="1"/>
    <col min="3886" max="3889" width="6.75" customWidth="1"/>
    <col min="3890" max="4068" width="8" customWidth="1"/>
    <col min="4103" max="4103" width="4.125" customWidth="1"/>
    <col min="4104" max="4104" width="35.625" customWidth="1"/>
    <col min="4106" max="4106" width="8.5" customWidth="1"/>
    <col min="4107" max="4126" width="4.125" customWidth="1"/>
    <col min="4127" max="4139" width="0" hidden="1" customWidth="1"/>
    <col min="4140" max="4141" width="7.625" customWidth="1"/>
    <col min="4142" max="4145" width="6.75" customWidth="1"/>
    <col min="4146" max="4324" width="8" customWidth="1"/>
    <col min="4359" max="4359" width="4.125" customWidth="1"/>
    <col min="4360" max="4360" width="35.625" customWidth="1"/>
    <col min="4362" max="4362" width="8.5" customWidth="1"/>
    <col min="4363" max="4382" width="4.125" customWidth="1"/>
    <col min="4383" max="4395" width="0" hidden="1" customWidth="1"/>
    <col min="4396" max="4397" width="7.625" customWidth="1"/>
    <col min="4398" max="4401" width="6.75" customWidth="1"/>
    <col min="4402" max="4580" width="8" customWidth="1"/>
    <col min="4615" max="4615" width="4.125" customWidth="1"/>
    <col min="4616" max="4616" width="35.625" customWidth="1"/>
    <col min="4618" max="4618" width="8.5" customWidth="1"/>
    <col min="4619" max="4638" width="4.125" customWidth="1"/>
    <col min="4639" max="4651" width="0" hidden="1" customWidth="1"/>
    <col min="4652" max="4653" width="7.625" customWidth="1"/>
    <col min="4654" max="4657" width="6.75" customWidth="1"/>
    <col min="4658" max="4836" width="8" customWidth="1"/>
    <col min="4871" max="4871" width="4.125" customWidth="1"/>
    <col min="4872" max="4872" width="35.625" customWidth="1"/>
    <col min="4874" max="4874" width="8.5" customWidth="1"/>
    <col min="4875" max="4894" width="4.125" customWidth="1"/>
    <col min="4895" max="4907" width="0" hidden="1" customWidth="1"/>
    <col min="4908" max="4909" width="7.625" customWidth="1"/>
    <col min="4910" max="4913" width="6.75" customWidth="1"/>
    <col min="4914" max="5092" width="8" customWidth="1"/>
    <col min="5127" max="5127" width="4.125" customWidth="1"/>
    <col min="5128" max="5128" width="35.625" customWidth="1"/>
    <col min="5130" max="5130" width="8.5" customWidth="1"/>
    <col min="5131" max="5150" width="4.125" customWidth="1"/>
    <col min="5151" max="5163" width="0" hidden="1" customWidth="1"/>
    <col min="5164" max="5165" width="7.625" customWidth="1"/>
    <col min="5166" max="5169" width="6.75" customWidth="1"/>
    <col min="5170" max="5348" width="8" customWidth="1"/>
    <col min="5383" max="5383" width="4.125" customWidth="1"/>
    <col min="5384" max="5384" width="35.625" customWidth="1"/>
    <col min="5386" max="5386" width="8.5" customWidth="1"/>
    <col min="5387" max="5406" width="4.125" customWidth="1"/>
    <col min="5407" max="5419" width="0" hidden="1" customWidth="1"/>
    <col min="5420" max="5421" width="7.625" customWidth="1"/>
    <col min="5422" max="5425" width="6.75" customWidth="1"/>
    <col min="5426" max="5604" width="8" customWidth="1"/>
    <col min="5639" max="5639" width="4.125" customWidth="1"/>
    <col min="5640" max="5640" width="35.625" customWidth="1"/>
    <col min="5642" max="5642" width="8.5" customWidth="1"/>
    <col min="5643" max="5662" width="4.125" customWidth="1"/>
    <col min="5663" max="5675" width="0" hidden="1" customWidth="1"/>
    <col min="5676" max="5677" width="7.625" customWidth="1"/>
    <col min="5678" max="5681" width="6.75" customWidth="1"/>
    <col min="5682" max="5860" width="8" customWidth="1"/>
    <col min="5895" max="5895" width="4.125" customWidth="1"/>
    <col min="5896" max="5896" width="35.625" customWidth="1"/>
    <col min="5898" max="5898" width="8.5" customWidth="1"/>
    <col min="5899" max="5918" width="4.125" customWidth="1"/>
    <col min="5919" max="5931" width="0" hidden="1" customWidth="1"/>
    <col min="5932" max="5933" width="7.625" customWidth="1"/>
    <col min="5934" max="5937" width="6.75" customWidth="1"/>
    <col min="5938" max="6116" width="8" customWidth="1"/>
    <col min="6151" max="6151" width="4.125" customWidth="1"/>
    <col min="6152" max="6152" width="35.625" customWidth="1"/>
    <col min="6154" max="6154" width="8.5" customWidth="1"/>
    <col min="6155" max="6174" width="4.125" customWidth="1"/>
    <col min="6175" max="6187" width="0" hidden="1" customWidth="1"/>
    <col min="6188" max="6189" width="7.625" customWidth="1"/>
    <col min="6190" max="6193" width="6.75" customWidth="1"/>
    <col min="6194" max="6372" width="8" customWidth="1"/>
    <col min="6407" max="6407" width="4.125" customWidth="1"/>
    <col min="6408" max="6408" width="35.625" customWidth="1"/>
    <col min="6410" max="6410" width="8.5" customWidth="1"/>
    <col min="6411" max="6430" width="4.125" customWidth="1"/>
    <col min="6431" max="6443" width="0" hidden="1" customWidth="1"/>
    <col min="6444" max="6445" width="7.625" customWidth="1"/>
    <col min="6446" max="6449" width="6.75" customWidth="1"/>
    <col min="6450" max="6628" width="8" customWidth="1"/>
    <col min="6663" max="6663" width="4.125" customWidth="1"/>
    <col min="6664" max="6664" width="35.625" customWidth="1"/>
    <col min="6666" max="6666" width="8.5" customWidth="1"/>
    <col min="6667" max="6686" width="4.125" customWidth="1"/>
    <col min="6687" max="6699" width="0" hidden="1" customWidth="1"/>
    <col min="6700" max="6701" width="7.625" customWidth="1"/>
    <col min="6702" max="6705" width="6.75" customWidth="1"/>
    <col min="6706" max="6884" width="8" customWidth="1"/>
    <col min="6919" max="6919" width="4.125" customWidth="1"/>
    <col min="6920" max="6920" width="35.625" customWidth="1"/>
    <col min="6922" max="6922" width="8.5" customWidth="1"/>
    <col min="6923" max="6942" width="4.125" customWidth="1"/>
    <col min="6943" max="6955" width="0" hidden="1" customWidth="1"/>
    <col min="6956" max="6957" width="7.625" customWidth="1"/>
    <col min="6958" max="6961" width="6.75" customWidth="1"/>
    <col min="6962" max="7140" width="8" customWidth="1"/>
    <col min="7175" max="7175" width="4.125" customWidth="1"/>
    <col min="7176" max="7176" width="35.625" customWidth="1"/>
    <col min="7178" max="7178" width="8.5" customWidth="1"/>
    <col min="7179" max="7198" width="4.125" customWidth="1"/>
    <col min="7199" max="7211" width="0" hidden="1" customWidth="1"/>
    <col min="7212" max="7213" width="7.625" customWidth="1"/>
    <col min="7214" max="7217" width="6.75" customWidth="1"/>
    <col min="7218" max="7396" width="8" customWidth="1"/>
    <col min="7431" max="7431" width="4.125" customWidth="1"/>
    <col min="7432" max="7432" width="35.625" customWidth="1"/>
    <col min="7434" max="7434" width="8.5" customWidth="1"/>
    <col min="7435" max="7454" width="4.125" customWidth="1"/>
    <col min="7455" max="7467" width="0" hidden="1" customWidth="1"/>
    <col min="7468" max="7469" width="7.625" customWidth="1"/>
    <col min="7470" max="7473" width="6.75" customWidth="1"/>
    <col min="7474" max="7652" width="8" customWidth="1"/>
    <col min="7687" max="7687" width="4.125" customWidth="1"/>
    <col min="7688" max="7688" width="35.625" customWidth="1"/>
    <col min="7690" max="7690" width="8.5" customWidth="1"/>
    <col min="7691" max="7710" width="4.125" customWidth="1"/>
    <col min="7711" max="7723" width="0" hidden="1" customWidth="1"/>
    <col min="7724" max="7725" width="7.625" customWidth="1"/>
    <col min="7726" max="7729" width="6.75" customWidth="1"/>
    <col min="7730" max="7908" width="8" customWidth="1"/>
    <col min="7943" max="7943" width="4.125" customWidth="1"/>
    <col min="7944" max="7944" width="35.625" customWidth="1"/>
    <col min="7946" max="7946" width="8.5" customWidth="1"/>
    <col min="7947" max="7966" width="4.125" customWidth="1"/>
    <col min="7967" max="7979" width="0" hidden="1" customWidth="1"/>
    <col min="7980" max="7981" width="7.625" customWidth="1"/>
    <col min="7982" max="7985" width="6.75" customWidth="1"/>
    <col min="7986" max="8164" width="8" customWidth="1"/>
    <col min="8199" max="8199" width="4.125" customWidth="1"/>
    <col min="8200" max="8200" width="35.625" customWidth="1"/>
    <col min="8202" max="8202" width="8.5" customWidth="1"/>
    <col min="8203" max="8222" width="4.125" customWidth="1"/>
    <col min="8223" max="8235" width="0" hidden="1" customWidth="1"/>
    <col min="8236" max="8237" width="7.625" customWidth="1"/>
    <col min="8238" max="8241" width="6.75" customWidth="1"/>
    <col min="8242" max="8420" width="8" customWidth="1"/>
    <col min="8455" max="8455" width="4.125" customWidth="1"/>
    <col min="8456" max="8456" width="35.625" customWidth="1"/>
    <col min="8458" max="8458" width="8.5" customWidth="1"/>
    <col min="8459" max="8478" width="4.125" customWidth="1"/>
    <col min="8479" max="8491" width="0" hidden="1" customWidth="1"/>
    <col min="8492" max="8493" width="7.625" customWidth="1"/>
    <col min="8494" max="8497" width="6.75" customWidth="1"/>
    <col min="8498" max="8676" width="8" customWidth="1"/>
    <col min="8711" max="8711" width="4.125" customWidth="1"/>
    <col min="8712" max="8712" width="35.625" customWidth="1"/>
    <col min="8714" max="8714" width="8.5" customWidth="1"/>
    <col min="8715" max="8734" width="4.125" customWidth="1"/>
    <col min="8735" max="8747" width="0" hidden="1" customWidth="1"/>
    <col min="8748" max="8749" width="7.625" customWidth="1"/>
    <col min="8750" max="8753" width="6.75" customWidth="1"/>
    <col min="8754" max="8932" width="8" customWidth="1"/>
    <col min="8967" max="8967" width="4.125" customWidth="1"/>
    <col min="8968" max="8968" width="35.625" customWidth="1"/>
    <col min="8970" max="8970" width="8.5" customWidth="1"/>
    <col min="8971" max="8990" width="4.125" customWidth="1"/>
    <col min="8991" max="9003" width="0" hidden="1" customWidth="1"/>
    <col min="9004" max="9005" width="7.625" customWidth="1"/>
    <col min="9006" max="9009" width="6.75" customWidth="1"/>
    <col min="9010" max="9188" width="8" customWidth="1"/>
    <col min="9223" max="9223" width="4.125" customWidth="1"/>
    <col min="9224" max="9224" width="35.625" customWidth="1"/>
    <col min="9226" max="9226" width="8.5" customWidth="1"/>
    <col min="9227" max="9246" width="4.125" customWidth="1"/>
    <col min="9247" max="9259" width="0" hidden="1" customWidth="1"/>
    <col min="9260" max="9261" width="7.625" customWidth="1"/>
    <col min="9262" max="9265" width="6.75" customWidth="1"/>
    <col min="9266" max="9444" width="8" customWidth="1"/>
    <col min="9479" max="9479" width="4.125" customWidth="1"/>
    <col min="9480" max="9480" width="35.625" customWidth="1"/>
    <col min="9482" max="9482" width="8.5" customWidth="1"/>
    <col min="9483" max="9502" width="4.125" customWidth="1"/>
    <col min="9503" max="9515" width="0" hidden="1" customWidth="1"/>
    <col min="9516" max="9517" width="7.625" customWidth="1"/>
    <col min="9518" max="9521" width="6.75" customWidth="1"/>
    <col min="9522" max="9700" width="8" customWidth="1"/>
    <col min="9735" max="9735" width="4.125" customWidth="1"/>
    <col min="9736" max="9736" width="35.625" customWidth="1"/>
    <col min="9738" max="9738" width="8.5" customWidth="1"/>
    <col min="9739" max="9758" width="4.125" customWidth="1"/>
    <col min="9759" max="9771" width="0" hidden="1" customWidth="1"/>
    <col min="9772" max="9773" width="7.625" customWidth="1"/>
    <col min="9774" max="9777" width="6.75" customWidth="1"/>
    <col min="9778" max="9956" width="8" customWidth="1"/>
    <col min="9991" max="9991" width="4.125" customWidth="1"/>
    <col min="9992" max="9992" width="35.625" customWidth="1"/>
    <col min="9994" max="9994" width="8.5" customWidth="1"/>
    <col min="9995" max="10014" width="4.125" customWidth="1"/>
    <col min="10015" max="10027" width="0" hidden="1" customWidth="1"/>
    <col min="10028" max="10029" width="7.625" customWidth="1"/>
    <col min="10030" max="10033" width="6.75" customWidth="1"/>
    <col min="10034" max="10212" width="8" customWidth="1"/>
    <col min="10247" max="10247" width="4.125" customWidth="1"/>
    <col min="10248" max="10248" width="35.625" customWidth="1"/>
    <col min="10250" max="10250" width="8.5" customWidth="1"/>
    <col min="10251" max="10270" width="4.125" customWidth="1"/>
    <col min="10271" max="10283" width="0" hidden="1" customWidth="1"/>
    <col min="10284" max="10285" width="7.625" customWidth="1"/>
    <col min="10286" max="10289" width="6.75" customWidth="1"/>
    <col min="10290" max="10468" width="8" customWidth="1"/>
    <col min="10503" max="10503" width="4.125" customWidth="1"/>
    <col min="10504" max="10504" width="35.625" customWidth="1"/>
    <col min="10506" max="10506" width="8.5" customWidth="1"/>
    <col min="10507" max="10526" width="4.125" customWidth="1"/>
    <col min="10527" max="10539" width="0" hidden="1" customWidth="1"/>
    <col min="10540" max="10541" width="7.625" customWidth="1"/>
    <col min="10542" max="10545" width="6.75" customWidth="1"/>
    <col min="10546" max="10724" width="8" customWidth="1"/>
    <col min="10759" max="10759" width="4.125" customWidth="1"/>
    <col min="10760" max="10760" width="35.625" customWidth="1"/>
    <col min="10762" max="10762" width="8.5" customWidth="1"/>
    <col min="10763" max="10782" width="4.125" customWidth="1"/>
    <col min="10783" max="10795" width="0" hidden="1" customWidth="1"/>
    <col min="10796" max="10797" width="7.625" customWidth="1"/>
    <col min="10798" max="10801" width="6.75" customWidth="1"/>
    <col min="10802" max="10980" width="8" customWidth="1"/>
    <col min="11015" max="11015" width="4.125" customWidth="1"/>
    <col min="11016" max="11016" width="35.625" customWidth="1"/>
    <col min="11018" max="11018" width="8.5" customWidth="1"/>
    <col min="11019" max="11038" width="4.125" customWidth="1"/>
    <col min="11039" max="11051" width="0" hidden="1" customWidth="1"/>
    <col min="11052" max="11053" width="7.625" customWidth="1"/>
    <col min="11054" max="11057" width="6.75" customWidth="1"/>
    <col min="11058" max="11236" width="8" customWidth="1"/>
    <col min="11271" max="11271" width="4.125" customWidth="1"/>
    <col min="11272" max="11272" width="35.625" customWidth="1"/>
    <col min="11274" max="11274" width="8.5" customWidth="1"/>
    <col min="11275" max="11294" width="4.125" customWidth="1"/>
    <col min="11295" max="11307" width="0" hidden="1" customWidth="1"/>
    <col min="11308" max="11309" width="7.625" customWidth="1"/>
    <col min="11310" max="11313" width="6.75" customWidth="1"/>
    <col min="11314" max="11492" width="8" customWidth="1"/>
    <col min="11527" max="11527" width="4.125" customWidth="1"/>
    <col min="11528" max="11528" width="35.625" customWidth="1"/>
    <col min="11530" max="11530" width="8.5" customWidth="1"/>
    <col min="11531" max="11550" width="4.125" customWidth="1"/>
    <col min="11551" max="11563" width="0" hidden="1" customWidth="1"/>
    <col min="11564" max="11565" width="7.625" customWidth="1"/>
    <col min="11566" max="11569" width="6.75" customWidth="1"/>
    <col min="11570" max="11748" width="8" customWidth="1"/>
    <col min="11783" max="11783" width="4.125" customWidth="1"/>
    <col min="11784" max="11784" width="35.625" customWidth="1"/>
    <col min="11786" max="11786" width="8.5" customWidth="1"/>
    <col min="11787" max="11806" width="4.125" customWidth="1"/>
    <col min="11807" max="11819" width="0" hidden="1" customWidth="1"/>
    <col min="11820" max="11821" width="7.625" customWidth="1"/>
    <col min="11822" max="11825" width="6.75" customWidth="1"/>
    <col min="11826" max="12004" width="8" customWidth="1"/>
    <col min="12039" max="12039" width="4.125" customWidth="1"/>
    <col min="12040" max="12040" width="35.625" customWidth="1"/>
    <col min="12042" max="12042" width="8.5" customWidth="1"/>
    <col min="12043" max="12062" width="4.125" customWidth="1"/>
    <col min="12063" max="12075" width="0" hidden="1" customWidth="1"/>
    <col min="12076" max="12077" width="7.625" customWidth="1"/>
    <col min="12078" max="12081" width="6.75" customWidth="1"/>
    <col min="12082" max="12260" width="8" customWidth="1"/>
    <col min="12295" max="12295" width="4.125" customWidth="1"/>
    <col min="12296" max="12296" width="35.625" customWidth="1"/>
    <col min="12298" max="12298" width="8.5" customWidth="1"/>
    <col min="12299" max="12318" width="4.125" customWidth="1"/>
    <col min="12319" max="12331" width="0" hidden="1" customWidth="1"/>
    <col min="12332" max="12333" width="7.625" customWidth="1"/>
    <col min="12334" max="12337" width="6.75" customWidth="1"/>
    <col min="12338" max="12516" width="8" customWidth="1"/>
    <col min="12551" max="12551" width="4.125" customWidth="1"/>
    <col min="12552" max="12552" width="35.625" customWidth="1"/>
    <col min="12554" max="12554" width="8.5" customWidth="1"/>
    <col min="12555" max="12574" width="4.125" customWidth="1"/>
    <col min="12575" max="12587" width="0" hidden="1" customWidth="1"/>
    <col min="12588" max="12589" width="7.625" customWidth="1"/>
    <col min="12590" max="12593" width="6.75" customWidth="1"/>
    <col min="12594" max="12772" width="8" customWidth="1"/>
    <col min="12807" max="12807" width="4.125" customWidth="1"/>
    <col min="12808" max="12808" width="35.625" customWidth="1"/>
    <col min="12810" max="12810" width="8.5" customWidth="1"/>
    <col min="12811" max="12830" width="4.125" customWidth="1"/>
    <col min="12831" max="12843" width="0" hidden="1" customWidth="1"/>
    <col min="12844" max="12845" width="7.625" customWidth="1"/>
    <col min="12846" max="12849" width="6.75" customWidth="1"/>
    <col min="12850" max="13028" width="8" customWidth="1"/>
    <col min="13063" max="13063" width="4.125" customWidth="1"/>
    <col min="13064" max="13064" width="35.625" customWidth="1"/>
    <col min="13066" max="13066" width="8.5" customWidth="1"/>
    <col min="13067" max="13086" width="4.125" customWidth="1"/>
    <col min="13087" max="13099" width="0" hidden="1" customWidth="1"/>
    <col min="13100" max="13101" width="7.625" customWidth="1"/>
    <col min="13102" max="13105" width="6.75" customWidth="1"/>
    <col min="13106" max="13284" width="8" customWidth="1"/>
    <col min="13319" max="13319" width="4.125" customWidth="1"/>
    <col min="13320" max="13320" width="35.625" customWidth="1"/>
    <col min="13322" max="13322" width="8.5" customWidth="1"/>
    <col min="13323" max="13342" width="4.125" customWidth="1"/>
    <col min="13343" max="13355" width="0" hidden="1" customWidth="1"/>
    <col min="13356" max="13357" width="7.625" customWidth="1"/>
    <col min="13358" max="13361" width="6.75" customWidth="1"/>
    <col min="13362" max="13540" width="8" customWidth="1"/>
    <col min="13575" max="13575" width="4.125" customWidth="1"/>
    <col min="13576" max="13576" width="35.625" customWidth="1"/>
    <col min="13578" max="13578" width="8.5" customWidth="1"/>
    <col min="13579" max="13598" width="4.125" customWidth="1"/>
    <col min="13599" max="13611" width="0" hidden="1" customWidth="1"/>
    <col min="13612" max="13613" width="7.625" customWidth="1"/>
    <col min="13614" max="13617" width="6.75" customWidth="1"/>
    <col min="13618" max="13796" width="8" customWidth="1"/>
    <col min="13831" max="13831" width="4.125" customWidth="1"/>
    <col min="13832" max="13832" width="35.625" customWidth="1"/>
    <col min="13834" max="13834" width="8.5" customWidth="1"/>
    <col min="13835" max="13854" width="4.125" customWidth="1"/>
    <col min="13855" max="13867" width="0" hidden="1" customWidth="1"/>
    <col min="13868" max="13869" width="7.625" customWidth="1"/>
    <col min="13870" max="13873" width="6.75" customWidth="1"/>
    <col min="13874" max="14052" width="8" customWidth="1"/>
    <col min="14087" max="14087" width="4.125" customWidth="1"/>
    <col min="14088" max="14088" width="35.625" customWidth="1"/>
    <col min="14090" max="14090" width="8.5" customWidth="1"/>
    <col min="14091" max="14110" width="4.125" customWidth="1"/>
    <col min="14111" max="14123" width="0" hidden="1" customWidth="1"/>
    <col min="14124" max="14125" width="7.625" customWidth="1"/>
    <col min="14126" max="14129" width="6.75" customWidth="1"/>
    <col min="14130" max="14308" width="8" customWidth="1"/>
    <col min="14343" max="14343" width="4.125" customWidth="1"/>
    <col min="14344" max="14344" width="35.625" customWidth="1"/>
    <col min="14346" max="14346" width="8.5" customWidth="1"/>
    <col min="14347" max="14366" width="4.125" customWidth="1"/>
    <col min="14367" max="14379" width="0" hidden="1" customWidth="1"/>
    <col min="14380" max="14381" width="7.625" customWidth="1"/>
    <col min="14382" max="14385" width="6.75" customWidth="1"/>
    <col min="14386" max="14564" width="8" customWidth="1"/>
    <col min="14599" max="14599" width="4.125" customWidth="1"/>
    <col min="14600" max="14600" width="35.625" customWidth="1"/>
    <col min="14602" max="14602" width="8.5" customWidth="1"/>
    <col min="14603" max="14622" width="4.125" customWidth="1"/>
    <col min="14623" max="14635" width="0" hidden="1" customWidth="1"/>
    <col min="14636" max="14637" width="7.625" customWidth="1"/>
    <col min="14638" max="14641" width="6.75" customWidth="1"/>
    <col min="14642" max="14820" width="8" customWidth="1"/>
    <col min="14855" max="14855" width="4.125" customWidth="1"/>
    <col min="14856" max="14856" width="35.625" customWidth="1"/>
    <col min="14858" max="14858" width="8.5" customWidth="1"/>
    <col min="14859" max="14878" width="4.125" customWidth="1"/>
    <col min="14879" max="14891" width="0" hidden="1" customWidth="1"/>
    <col min="14892" max="14893" width="7.625" customWidth="1"/>
    <col min="14894" max="14897" width="6.75" customWidth="1"/>
    <col min="14898" max="15076" width="8" customWidth="1"/>
    <col min="15111" max="15111" width="4.125" customWidth="1"/>
    <col min="15112" max="15112" width="35.625" customWidth="1"/>
    <col min="15114" max="15114" width="8.5" customWidth="1"/>
    <col min="15115" max="15134" width="4.125" customWidth="1"/>
    <col min="15135" max="15147" width="0" hidden="1" customWidth="1"/>
    <col min="15148" max="15149" width="7.625" customWidth="1"/>
    <col min="15150" max="15153" width="6.75" customWidth="1"/>
    <col min="15154" max="15332" width="8" customWidth="1"/>
    <col min="15367" max="15367" width="4.125" customWidth="1"/>
    <col min="15368" max="15368" width="35.625" customWidth="1"/>
    <col min="15370" max="15370" width="8.5" customWidth="1"/>
    <col min="15371" max="15390" width="4.125" customWidth="1"/>
    <col min="15391" max="15403" width="0" hidden="1" customWidth="1"/>
    <col min="15404" max="15405" width="7.625" customWidth="1"/>
    <col min="15406" max="15409" width="6.75" customWidth="1"/>
    <col min="15410" max="15588" width="8" customWidth="1"/>
    <col min="15623" max="15623" width="4.125" customWidth="1"/>
    <col min="15624" max="15624" width="35.625" customWidth="1"/>
    <col min="15626" max="15626" width="8.5" customWidth="1"/>
    <col min="15627" max="15646" width="4.125" customWidth="1"/>
    <col min="15647" max="15659" width="0" hidden="1" customWidth="1"/>
    <col min="15660" max="15661" width="7.625" customWidth="1"/>
    <col min="15662" max="15665" width="6.75" customWidth="1"/>
    <col min="15666" max="15844" width="8" customWidth="1"/>
    <col min="15879" max="15879" width="4.125" customWidth="1"/>
    <col min="15880" max="15880" width="35.625" customWidth="1"/>
    <col min="15882" max="15882" width="8.5" customWidth="1"/>
    <col min="15883" max="15902" width="4.125" customWidth="1"/>
    <col min="15903" max="15915" width="0" hidden="1" customWidth="1"/>
    <col min="15916" max="15917" width="7.625" customWidth="1"/>
    <col min="15918" max="15921" width="6.75" customWidth="1"/>
    <col min="15922" max="16100" width="8" customWidth="1"/>
    <col min="16135" max="16135" width="4.125" customWidth="1"/>
    <col min="16136" max="16136" width="35.625" customWidth="1"/>
    <col min="16138" max="16138" width="8.5" customWidth="1"/>
    <col min="16139" max="16158" width="4.125" customWidth="1"/>
    <col min="16159" max="16171" width="0" hidden="1" customWidth="1"/>
    <col min="16172" max="16173" width="7.625" customWidth="1"/>
    <col min="16174" max="16177" width="6.75" customWidth="1"/>
    <col min="16178" max="16356" width="8" customWidth="1"/>
  </cols>
  <sheetData>
    <row r="1" spans="1:196" ht="45" customHeight="1" thickBot="1">
      <c r="A1" s="147"/>
      <c r="B1" s="148" t="s">
        <v>264</v>
      </c>
      <c r="C1" s="149"/>
      <c r="X1" s="147"/>
      <c r="Y1" s="219"/>
      <c r="AA1" s="147"/>
      <c r="AB1" s="219"/>
      <c r="AC1" s="219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564" t="s">
        <v>240</v>
      </c>
      <c r="AX1" s="321">
        <f>SUM(AX3:AX12)</f>
        <v>448</v>
      </c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</row>
    <row r="2" spans="1:196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1</v>
      </c>
      <c r="J2" s="155">
        <v>2</v>
      </c>
      <c r="K2" s="155">
        <v>3</v>
      </c>
      <c r="L2" s="155">
        <v>4</v>
      </c>
      <c r="M2" s="155">
        <v>1</v>
      </c>
      <c r="N2" s="155">
        <v>2</v>
      </c>
      <c r="O2" s="155">
        <v>3</v>
      </c>
      <c r="P2" s="155">
        <v>4</v>
      </c>
      <c r="Q2" s="155">
        <v>1</v>
      </c>
      <c r="R2" s="155">
        <v>2</v>
      </c>
      <c r="S2" s="155">
        <v>3</v>
      </c>
      <c r="T2" s="155">
        <v>4</v>
      </c>
      <c r="U2" s="155">
        <v>1</v>
      </c>
      <c r="V2" s="155">
        <v>2</v>
      </c>
      <c r="W2" s="155">
        <v>3</v>
      </c>
      <c r="X2" s="155">
        <v>1</v>
      </c>
      <c r="Y2" s="155">
        <v>2</v>
      </c>
      <c r="Z2" s="155">
        <v>3</v>
      </c>
      <c r="AA2" s="155">
        <v>7</v>
      </c>
      <c r="AB2" s="155">
        <v>8</v>
      </c>
      <c r="AC2" s="155">
        <v>9</v>
      </c>
      <c r="AD2" s="155">
        <v>10</v>
      </c>
      <c r="AE2" s="155">
        <v>11</v>
      </c>
      <c r="AF2" s="155">
        <v>11</v>
      </c>
      <c r="AG2" s="155">
        <v>12</v>
      </c>
      <c r="AH2" s="155">
        <v>13</v>
      </c>
      <c r="AI2" s="155">
        <v>14</v>
      </c>
      <c r="AJ2" s="155"/>
      <c r="AK2" s="155"/>
      <c r="AL2" s="155"/>
      <c r="AM2" s="155"/>
      <c r="AN2" s="155"/>
      <c r="AO2" s="155"/>
      <c r="AP2" s="156"/>
      <c r="AQ2" s="272" t="s">
        <v>223</v>
      </c>
      <c r="AR2" s="273" t="s">
        <v>224</v>
      </c>
      <c r="AS2" s="274" t="s">
        <v>225</v>
      </c>
      <c r="AT2" s="273" t="s">
        <v>226</v>
      </c>
      <c r="AU2" s="309" t="s">
        <v>241</v>
      </c>
      <c r="AV2" s="275" t="s">
        <v>242</v>
      </c>
      <c r="AW2" s="565"/>
      <c r="AX2" s="311" t="s">
        <v>241</v>
      </c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</row>
    <row r="3" spans="1:196" s="14" customFormat="1" ht="22.5">
      <c r="A3" s="157">
        <v>1</v>
      </c>
      <c r="B3" s="400" t="s">
        <v>78</v>
      </c>
      <c r="C3" s="169" t="s">
        <v>0</v>
      </c>
      <c r="D3" s="159" t="s">
        <v>75</v>
      </c>
      <c r="E3" s="160"/>
      <c r="F3" s="161">
        <v>5</v>
      </c>
      <c r="G3" s="161">
        <v>5</v>
      </c>
      <c r="H3" s="257">
        <v>5</v>
      </c>
      <c r="I3" s="160"/>
      <c r="J3" s="161">
        <v>5</v>
      </c>
      <c r="K3" s="377">
        <v>4</v>
      </c>
      <c r="L3" s="257">
        <v>5</v>
      </c>
      <c r="M3" s="160"/>
      <c r="N3" s="161">
        <v>2</v>
      </c>
      <c r="O3" s="161">
        <v>2</v>
      </c>
      <c r="P3" s="257">
        <v>5</v>
      </c>
      <c r="Q3" s="160"/>
      <c r="R3" s="161">
        <v>5</v>
      </c>
      <c r="S3" s="161">
        <v>2</v>
      </c>
      <c r="T3" s="257">
        <v>4</v>
      </c>
      <c r="U3" s="160"/>
      <c r="V3" s="161"/>
      <c r="W3" s="161"/>
      <c r="X3" s="160"/>
      <c r="Y3" s="161"/>
      <c r="Z3" s="161"/>
      <c r="AA3" s="161"/>
      <c r="AB3" s="161"/>
      <c r="AC3" s="243"/>
      <c r="AD3" s="276"/>
      <c r="AE3" s="277"/>
      <c r="AF3" s="278"/>
      <c r="AG3" s="278"/>
      <c r="AH3" s="164"/>
      <c r="AI3" s="164"/>
      <c r="AJ3" s="164"/>
      <c r="AK3" s="164"/>
      <c r="AL3" s="279"/>
      <c r="AM3" s="164"/>
      <c r="AN3" s="164"/>
      <c r="AO3" s="164"/>
      <c r="AP3" s="280"/>
      <c r="AQ3" s="281">
        <v>8</v>
      </c>
      <c r="AR3" s="282">
        <v>4</v>
      </c>
      <c r="AS3" s="283">
        <f>SUM(E3:AP3)</f>
        <v>49</v>
      </c>
      <c r="AT3" s="284">
        <f>SUM(E3:E37)</f>
        <v>39</v>
      </c>
      <c r="AU3" s="310">
        <f>SUM((AQ3+AR3)+((AQ3*100)/(AQ3+AR3)+((((AS3-AT3)+((AQ3+AR3)*5))*50)/((AQ3+AR3)*5))))</f>
        <v>137</v>
      </c>
      <c r="AV3" s="166">
        <f t="shared" ref="AV3:AV37" si="0">SUM(AS3-AT3)</f>
        <v>10</v>
      </c>
      <c r="AW3" s="285" t="s">
        <v>230</v>
      </c>
      <c r="AX3" s="312">
        <f>AU3</f>
        <v>137</v>
      </c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</row>
    <row r="4" spans="1:196" s="147" customFormat="1" ht="22.5">
      <c r="A4" s="167">
        <v>2</v>
      </c>
      <c r="B4" s="239" t="s">
        <v>245</v>
      </c>
      <c r="C4" s="169" t="s">
        <v>0</v>
      </c>
      <c r="D4" s="170" t="s">
        <v>81</v>
      </c>
      <c r="E4" s="171">
        <v>1</v>
      </c>
      <c r="F4" s="172"/>
      <c r="G4" s="173">
        <v>5</v>
      </c>
      <c r="H4" s="258">
        <v>1</v>
      </c>
      <c r="I4" s="171">
        <v>2</v>
      </c>
      <c r="J4" s="172"/>
      <c r="K4" s="173">
        <v>3</v>
      </c>
      <c r="L4" s="258">
        <v>2</v>
      </c>
      <c r="M4" s="171">
        <v>5</v>
      </c>
      <c r="N4" s="172"/>
      <c r="O4" s="173">
        <v>4</v>
      </c>
      <c r="P4" s="258">
        <v>1</v>
      </c>
      <c r="Q4" s="171">
        <v>3</v>
      </c>
      <c r="R4" s="172"/>
      <c r="S4" s="173">
        <v>3</v>
      </c>
      <c r="T4" s="258">
        <v>0</v>
      </c>
      <c r="U4" s="242"/>
      <c r="V4" s="172"/>
      <c r="W4" s="173"/>
      <c r="X4" s="242"/>
      <c r="Y4" s="172"/>
      <c r="Z4" s="173"/>
      <c r="AA4" s="197"/>
      <c r="AB4" s="198"/>
      <c r="AC4" s="197"/>
      <c r="AD4" s="204"/>
      <c r="AE4" s="286"/>
      <c r="AF4" s="287"/>
      <c r="AG4" s="287"/>
      <c r="AH4" s="177"/>
      <c r="AI4" s="177"/>
      <c r="AJ4" s="177"/>
      <c r="AK4" s="177"/>
      <c r="AL4" s="190"/>
      <c r="AM4" s="177"/>
      <c r="AN4" s="177"/>
      <c r="AO4" s="177"/>
      <c r="AP4" s="288"/>
      <c r="AQ4" s="289">
        <v>2</v>
      </c>
      <c r="AR4" s="290">
        <v>10</v>
      </c>
      <c r="AS4" s="291">
        <f>SUM(E4:AP4)</f>
        <v>30</v>
      </c>
      <c r="AT4" s="292">
        <f>SUM(F3:F37)</f>
        <v>54</v>
      </c>
      <c r="AU4" s="310">
        <f t="shared" ref="AU4:AU12" si="1">SUM((AQ4+AR4)+((AQ4*100)/(AQ4+AR4)+((((AS4-AT4)+((AQ4+AR4)*5))*50)/((AQ4+AR4)*5))))</f>
        <v>58.666666666666671</v>
      </c>
      <c r="AV4" s="181">
        <f t="shared" si="0"/>
        <v>-24</v>
      </c>
      <c r="AW4" s="293" t="s">
        <v>227</v>
      </c>
      <c r="AX4" s="312">
        <f t="shared" ref="AX4:AX6" si="2">AU4</f>
        <v>58.666666666666671</v>
      </c>
    </row>
    <row r="5" spans="1:196" s="147" customFormat="1" ht="22.5" customHeight="1">
      <c r="A5" s="167">
        <v>3</v>
      </c>
      <c r="B5" s="168" t="s">
        <v>243</v>
      </c>
      <c r="C5" s="169" t="s">
        <v>0</v>
      </c>
      <c r="D5" s="329" t="s">
        <v>177</v>
      </c>
      <c r="E5" s="171">
        <v>2</v>
      </c>
      <c r="F5" s="173">
        <v>2</v>
      </c>
      <c r="G5" s="172"/>
      <c r="H5" s="376">
        <v>4</v>
      </c>
      <c r="I5" s="171">
        <v>2</v>
      </c>
      <c r="J5" s="173">
        <v>5</v>
      </c>
      <c r="K5" s="172"/>
      <c r="L5" s="259">
        <v>5</v>
      </c>
      <c r="M5" s="171">
        <v>5</v>
      </c>
      <c r="N5" s="173">
        <v>5</v>
      </c>
      <c r="O5" s="172"/>
      <c r="P5" s="259">
        <v>1</v>
      </c>
      <c r="Q5" s="334">
        <v>4</v>
      </c>
      <c r="R5" s="173">
        <v>5</v>
      </c>
      <c r="S5" s="172"/>
      <c r="T5" s="259">
        <v>5</v>
      </c>
      <c r="U5" s="171"/>
      <c r="V5" s="173"/>
      <c r="W5" s="172"/>
      <c r="X5" s="171"/>
      <c r="Y5" s="173"/>
      <c r="Z5" s="172"/>
      <c r="AA5" s="183"/>
      <c r="AB5" s="173"/>
      <c r="AC5" s="197"/>
      <c r="AD5" s="204"/>
      <c r="AE5" s="294"/>
      <c r="AF5" s="287"/>
      <c r="AG5" s="287"/>
      <c r="AH5" s="177"/>
      <c r="AI5" s="177"/>
      <c r="AJ5" s="177"/>
      <c r="AK5" s="177"/>
      <c r="AL5" s="190"/>
      <c r="AM5" s="177"/>
      <c r="AN5" s="177"/>
      <c r="AO5" s="177"/>
      <c r="AP5" s="288"/>
      <c r="AQ5" s="289">
        <v>8</v>
      </c>
      <c r="AR5" s="290">
        <v>4</v>
      </c>
      <c r="AS5" s="291">
        <f>SUM(E5:AP5)</f>
        <v>45</v>
      </c>
      <c r="AT5" s="292">
        <f>SUM(G3:G37)</f>
        <v>43</v>
      </c>
      <c r="AU5" s="310">
        <f t="shared" si="1"/>
        <v>130.33333333333334</v>
      </c>
      <c r="AV5" s="181">
        <f t="shared" si="0"/>
        <v>2</v>
      </c>
      <c r="AW5" s="293" t="s">
        <v>228</v>
      </c>
      <c r="AX5" s="312">
        <f t="shared" si="2"/>
        <v>130.33333333333334</v>
      </c>
    </row>
    <row r="6" spans="1:196" s="188" customFormat="1" ht="22.5" customHeight="1" thickBot="1">
      <c r="A6" s="167">
        <v>4</v>
      </c>
      <c r="B6" s="239" t="s">
        <v>173</v>
      </c>
      <c r="C6" s="185" t="s">
        <v>1</v>
      </c>
      <c r="D6" s="366" t="s">
        <v>174</v>
      </c>
      <c r="E6" s="186">
        <v>3</v>
      </c>
      <c r="F6" s="174">
        <v>5</v>
      </c>
      <c r="G6" s="174">
        <v>3</v>
      </c>
      <c r="H6" s="369"/>
      <c r="I6" s="186">
        <v>4</v>
      </c>
      <c r="J6" s="174">
        <v>5</v>
      </c>
      <c r="K6" s="174">
        <v>4</v>
      </c>
      <c r="L6" s="369"/>
      <c r="M6" s="186">
        <v>3</v>
      </c>
      <c r="N6" s="174">
        <v>5</v>
      </c>
      <c r="O6" s="174">
        <v>5</v>
      </c>
      <c r="P6" s="369"/>
      <c r="Q6" s="186">
        <v>5</v>
      </c>
      <c r="R6" s="174">
        <v>5</v>
      </c>
      <c r="S6" s="174">
        <v>3</v>
      </c>
      <c r="T6" s="369"/>
      <c r="U6" s="264"/>
      <c r="V6" s="325"/>
      <c r="W6" s="200"/>
      <c r="X6" s="200"/>
      <c r="Y6" s="197"/>
      <c r="Z6" s="198"/>
      <c r="AA6" s="197"/>
      <c r="AB6" s="198"/>
      <c r="AC6" s="197"/>
      <c r="AD6" s="204"/>
      <c r="AE6" s="294"/>
      <c r="AF6" s="287"/>
      <c r="AG6" s="287"/>
      <c r="AH6" s="177"/>
      <c r="AI6" s="177"/>
      <c r="AJ6" s="177"/>
      <c r="AK6" s="177"/>
      <c r="AL6" s="190"/>
      <c r="AM6" s="177"/>
      <c r="AN6" s="177"/>
      <c r="AO6" s="177"/>
      <c r="AP6" s="288"/>
      <c r="AQ6" s="289">
        <v>6</v>
      </c>
      <c r="AR6" s="290">
        <v>6</v>
      </c>
      <c r="AS6" s="291">
        <f>SUM(E6:AP6)</f>
        <v>50</v>
      </c>
      <c r="AT6" s="292">
        <f>SUM(H3:H37)</f>
        <v>38</v>
      </c>
      <c r="AU6" s="310">
        <f t="shared" si="1"/>
        <v>122</v>
      </c>
      <c r="AV6" s="181">
        <f t="shared" si="0"/>
        <v>12</v>
      </c>
      <c r="AW6" s="293" t="s">
        <v>234</v>
      </c>
      <c r="AX6" s="312">
        <f t="shared" si="2"/>
        <v>122</v>
      </c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</row>
    <row r="7" spans="1:196" s="147" customFormat="1" ht="22.5" customHeight="1">
      <c r="A7" s="167"/>
      <c r="B7" s="239"/>
      <c r="C7" s="185"/>
      <c r="D7" s="366"/>
      <c r="E7" s="186"/>
      <c r="F7" s="174"/>
      <c r="G7" s="174"/>
      <c r="H7" s="200"/>
      <c r="I7" s="378"/>
      <c r="J7" s="200"/>
      <c r="K7" s="200"/>
      <c r="L7" s="200"/>
      <c r="M7" s="378"/>
      <c r="N7" s="200"/>
      <c r="O7" s="200"/>
      <c r="P7" s="200"/>
      <c r="Q7" s="378"/>
      <c r="R7" s="378"/>
      <c r="S7" s="378"/>
      <c r="T7" s="378"/>
      <c r="U7" s="264"/>
      <c r="V7" s="325"/>
      <c r="W7" s="200"/>
      <c r="X7" s="200"/>
      <c r="Y7" s="197"/>
      <c r="Z7" s="198"/>
      <c r="AA7" s="197"/>
      <c r="AB7" s="198"/>
      <c r="AC7" s="197"/>
      <c r="AD7" s="204"/>
      <c r="AE7" s="294"/>
      <c r="AF7" s="287"/>
      <c r="AG7" s="287"/>
      <c r="AH7" s="177"/>
      <c r="AI7" s="177"/>
      <c r="AJ7" s="177"/>
      <c r="AK7" s="177"/>
      <c r="AL7" s="190"/>
      <c r="AM7" s="177"/>
      <c r="AN7" s="177"/>
      <c r="AO7" s="177"/>
      <c r="AP7" s="288"/>
      <c r="AQ7" s="289"/>
      <c r="AR7" s="290"/>
      <c r="AS7" s="291"/>
      <c r="AT7" s="292"/>
      <c r="AU7" s="310"/>
      <c r="AV7" s="181"/>
      <c r="AW7" s="293"/>
      <c r="AX7" s="312"/>
    </row>
    <row r="8" spans="1:196" s="147" customFormat="1" ht="23.25" thickBot="1">
      <c r="A8" s="167"/>
      <c r="B8" s="333" t="s">
        <v>239</v>
      </c>
      <c r="C8" s="169"/>
      <c r="D8" s="170"/>
      <c r="E8" s="186"/>
      <c r="F8" s="174"/>
      <c r="G8" s="174"/>
      <c r="H8" s="174"/>
      <c r="I8" s="197"/>
      <c r="J8" s="197"/>
      <c r="K8" s="197"/>
      <c r="L8" s="197"/>
      <c r="M8" s="197"/>
      <c r="N8" s="197"/>
      <c r="O8" s="197"/>
      <c r="P8" s="197"/>
      <c r="Q8" s="259"/>
      <c r="R8" s="259"/>
      <c r="S8" s="259"/>
      <c r="T8" s="259"/>
      <c r="U8" s="240"/>
      <c r="V8" s="197"/>
      <c r="W8" s="197"/>
      <c r="X8" s="197"/>
      <c r="Y8" s="197"/>
      <c r="Z8" s="197"/>
      <c r="AA8" s="197"/>
      <c r="AB8" s="197"/>
      <c r="AC8" s="197"/>
      <c r="AD8" s="204"/>
      <c r="AE8" s="294"/>
      <c r="AF8" s="287"/>
      <c r="AG8" s="287"/>
      <c r="AH8" s="177"/>
      <c r="AI8" s="177"/>
      <c r="AJ8" s="177"/>
      <c r="AK8" s="177"/>
      <c r="AL8" s="190"/>
      <c r="AM8" s="177"/>
      <c r="AN8" s="177"/>
      <c r="AO8" s="177"/>
      <c r="AP8" s="288"/>
      <c r="AQ8" s="289"/>
      <c r="AR8" s="290"/>
      <c r="AS8" s="291">
        <f>SUM(E8:AP8)</f>
        <v>0</v>
      </c>
      <c r="AT8" s="292">
        <f>SUM(J3:J37)</f>
        <v>15</v>
      </c>
      <c r="AU8" s="310" t="e">
        <f t="shared" si="1"/>
        <v>#DIV/0!</v>
      </c>
      <c r="AV8" s="181">
        <f t="shared" si="0"/>
        <v>-15</v>
      </c>
      <c r="AW8" s="293"/>
      <c r="AX8" s="312"/>
    </row>
    <row r="9" spans="1:196" s="147" customFormat="1" ht="22.5">
      <c r="A9" s="157">
        <v>1</v>
      </c>
      <c r="B9" s="400" t="s">
        <v>78</v>
      </c>
      <c r="C9" s="169" t="s">
        <v>0</v>
      </c>
      <c r="D9" s="159" t="s">
        <v>75</v>
      </c>
      <c r="E9" s="160"/>
      <c r="F9" s="161">
        <v>5</v>
      </c>
      <c r="G9" s="377">
        <v>4</v>
      </c>
      <c r="H9" s="257">
        <v>5</v>
      </c>
      <c r="I9" s="197"/>
      <c r="J9" s="197"/>
      <c r="K9" s="197"/>
      <c r="L9" s="197"/>
      <c r="M9" s="197"/>
      <c r="N9" s="197"/>
      <c r="O9" s="197"/>
      <c r="P9" s="197"/>
      <c r="Q9" s="259"/>
      <c r="R9" s="259"/>
      <c r="S9" s="259"/>
      <c r="T9" s="259"/>
      <c r="U9" s="240"/>
      <c r="V9" s="197"/>
      <c r="W9" s="197"/>
      <c r="X9" s="197"/>
      <c r="Y9" s="197"/>
      <c r="Z9" s="197"/>
      <c r="AA9" s="197"/>
      <c r="AB9" s="198"/>
      <c r="AC9" s="197"/>
      <c r="AD9" s="204"/>
      <c r="AE9" s="294"/>
      <c r="AF9" s="286"/>
      <c r="AG9" s="286"/>
      <c r="AH9" s="190"/>
      <c r="AI9" s="190"/>
      <c r="AJ9" s="190"/>
      <c r="AK9" s="190"/>
      <c r="AL9" s="190"/>
      <c r="AM9" s="190"/>
      <c r="AN9" s="190"/>
      <c r="AO9" s="190"/>
      <c r="AP9" s="288"/>
      <c r="AQ9" s="289"/>
      <c r="AR9" s="290"/>
      <c r="AS9" s="291">
        <f>SUM(E9:AP9)</f>
        <v>14</v>
      </c>
      <c r="AT9" s="292">
        <f>SUM(K3:K37)</f>
        <v>11</v>
      </c>
      <c r="AU9" s="310" t="e">
        <f t="shared" si="1"/>
        <v>#DIV/0!</v>
      </c>
      <c r="AV9" s="181">
        <f t="shared" si="0"/>
        <v>3</v>
      </c>
      <c r="AW9" s="293"/>
      <c r="AX9" s="312"/>
    </row>
    <row r="10" spans="1:196" s="188" customFormat="1" ht="23.25" thickBot="1">
      <c r="A10" s="167">
        <v>2</v>
      </c>
      <c r="B10" s="239" t="s">
        <v>245</v>
      </c>
      <c r="C10" s="169" t="s">
        <v>0</v>
      </c>
      <c r="D10" s="170" t="s">
        <v>81</v>
      </c>
      <c r="E10" s="171">
        <v>2</v>
      </c>
      <c r="F10" s="172"/>
      <c r="G10" s="173">
        <v>3</v>
      </c>
      <c r="H10" s="258">
        <v>2</v>
      </c>
      <c r="I10" s="197"/>
      <c r="J10" s="241"/>
      <c r="K10" s="198"/>
      <c r="L10" s="198"/>
      <c r="M10" s="197"/>
      <c r="N10" s="197"/>
      <c r="O10" s="197"/>
      <c r="P10" s="197"/>
      <c r="Q10" s="259"/>
      <c r="R10" s="259"/>
      <c r="S10" s="259"/>
      <c r="T10" s="259"/>
      <c r="U10" s="240"/>
      <c r="V10" s="197"/>
      <c r="W10" s="197"/>
      <c r="X10" s="197"/>
      <c r="Y10" s="241"/>
      <c r="Z10" s="197"/>
      <c r="AA10" s="197"/>
      <c r="AB10" s="197"/>
      <c r="AC10" s="197"/>
      <c r="AD10" s="295"/>
      <c r="AE10" s="294"/>
      <c r="AF10" s="286"/>
      <c r="AG10" s="286"/>
      <c r="AH10" s="177"/>
      <c r="AI10" s="177"/>
      <c r="AJ10" s="177"/>
      <c r="AK10" s="177"/>
      <c r="AL10" s="177"/>
      <c r="AM10" s="177"/>
      <c r="AN10" s="177"/>
      <c r="AO10" s="177"/>
      <c r="AP10" s="296"/>
      <c r="AQ10" s="289"/>
      <c r="AR10" s="290"/>
      <c r="AS10" s="291">
        <f>SUM(E10:AP10)</f>
        <v>7</v>
      </c>
      <c r="AT10" s="292">
        <f>SUM(M3:M37)</f>
        <v>13</v>
      </c>
      <c r="AU10" s="310" t="e">
        <f t="shared" si="1"/>
        <v>#DIV/0!</v>
      </c>
      <c r="AV10" s="181">
        <f t="shared" si="0"/>
        <v>-6</v>
      </c>
      <c r="AW10" s="293"/>
      <c r="AX10" s="312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</row>
    <row r="11" spans="1:196" s="147" customFormat="1" ht="22.5">
      <c r="A11" s="167">
        <v>3</v>
      </c>
      <c r="B11" s="168" t="s">
        <v>243</v>
      </c>
      <c r="C11" s="169" t="s">
        <v>0</v>
      </c>
      <c r="D11" s="329" t="s">
        <v>177</v>
      </c>
      <c r="E11" s="171">
        <v>2</v>
      </c>
      <c r="F11" s="173">
        <v>5</v>
      </c>
      <c r="G11" s="172"/>
      <c r="H11" s="259">
        <v>5</v>
      </c>
      <c r="I11" s="197"/>
      <c r="J11" s="197"/>
      <c r="K11" s="197"/>
      <c r="L11" s="197"/>
      <c r="M11" s="197"/>
      <c r="N11" s="197"/>
      <c r="O11" s="197"/>
      <c r="P11" s="197"/>
      <c r="Q11" s="259"/>
      <c r="R11" s="259"/>
      <c r="S11" s="259"/>
      <c r="T11" s="259"/>
      <c r="U11" s="240"/>
      <c r="V11" s="197"/>
      <c r="W11" s="197"/>
      <c r="X11" s="197"/>
      <c r="Y11" s="197"/>
      <c r="Z11" s="197"/>
      <c r="AA11" s="197"/>
      <c r="AB11" s="197"/>
      <c r="AC11" s="197"/>
      <c r="AD11" s="204"/>
      <c r="AE11" s="294"/>
      <c r="AF11" s="286"/>
      <c r="AG11" s="286"/>
      <c r="AH11" s="177"/>
      <c r="AI11" s="177"/>
      <c r="AJ11" s="177"/>
      <c r="AK11" s="177"/>
      <c r="AL11" s="177"/>
      <c r="AM11" s="177"/>
      <c r="AN11" s="177"/>
      <c r="AO11" s="177"/>
      <c r="AP11" s="296"/>
      <c r="AQ11" s="289"/>
      <c r="AR11" s="290"/>
      <c r="AS11" s="291">
        <f>SUM(E11:AP11)</f>
        <v>12</v>
      </c>
      <c r="AT11" s="292">
        <f>SUM(N3:N37)</f>
        <v>12</v>
      </c>
      <c r="AU11" s="310" t="e">
        <f t="shared" si="1"/>
        <v>#DIV/0!</v>
      </c>
      <c r="AV11" s="181">
        <f t="shared" si="0"/>
        <v>0</v>
      </c>
      <c r="AW11" s="293"/>
      <c r="AX11" s="312"/>
    </row>
    <row r="12" spans="1:196" s="147" customFormat="1" ht="22.5" customHeight="1">
      <c r="A12" s="167">
        <v>4</v>
      </c>
      <c r="B12" s="239" t="s">
        <v>173</v>
      </c>
      <c r="C12" s="185" t="s">
        <v>1</v>
      </c>
      <c r="D12" s="366" t="s">
        <v>174</v>
      </c>
      <c r="E12" s="186">
        <v>4</v>
      </c>
      <c r="F12" s="174">
        <v>5</v>
      </c>
      <c r="G12" s="174">
        <v>4</v>
      </c>
      <c r="H12" s="369"/>
      <c r="I12" s="241"/>
      <c r="J12" s="197"/>
      <c r="K12" s="197"/>
      <c r="L12" s="197"/>
      <c r="M12" s="197"/>
      <c r="N12" s="197"/>
      <c r="O12" s="197"/>
      <c r="P12" s="197"/>
      <c r="Q12" s="259"/>
      <c r="R12" s="259"/>
      <c r="S12" s="259"/>
      <c r="T12" s="259"/>
      <c r="U12" s="240"/>
      <c r="V12" s="197"/>
      <c r="W12" s="197"/>
      <c r="X12" s="241"/>
      <c r="Y12" s="197"/>
      <c r="Z12" s="197"/>
      <c r="AA12" s="197"/>
      <c r="AB12" s="197"/>
      <c r="AC12" s="197"/>
      <c r="AD12" s="201"/>
      <c r="AE12" s="193"/>
      <c r="AF12" s="287"/>
      <c r="AG12" s="287"/>
      <c r="AH12" s="194"/>
      <c r="AI12" s="194"/>
      <c r="AJ12" s="194"/>
      <c r="AK12" s="194"/>
      <c r="AL12" s="194"/>
      <c r="AM12" s="194"/>
      <c r="AN12" s="194"/>
      <c r="AO12" s="194"/>
      <c r="AP12" s="297"/>
      <c r="AQ12" s="289"/>
      <c r="AR12" s="290"/>
      <c r="AS12" s="291">
        <f>SUM(E12:AP12)</f>
        <v>13</v>
      </c>
      <c r="AT12" s="292">
        <f>SUM(O3:O37)</f>
        <v>11</v>
      </c>
      <c r="AU12" s="310" t="e">
        <f t="shared" si="1"/>
        <v>#DIV/0!</v>
      </c>
      <c r="AV12" s="181">
        <f t="shared" si="0"/>
        <v>2</v>
      </c>
      <c r="AW12" s="298"/>
      <c r="AX12" s="312"/>
    </row>
    <row r="13" spans="1:196" s="147" customFormat="1" ht="22.5" customHeight="1">
      <c r="A13" s="167"/>
      <c r="B13" s="332"/>
      <c r="C13" s="185"/>
      <c r="D13" s="370"/>
      <c r="E13" s="186"/>
      <c r="F13" s="174"/>
      <c r="G13" s="174"/>
      <c r="H13" s="200"/>
      <c r="I13" s="241"/>
      <c r="J13" s="197"/>
      <c r="K13" s="197"/>
      <c r="L13" s="197"/>
      <c r="M13" s="197"/>
      <c r="N13" s="197"/>
      <c r="O13" s="197"/>
      <c r="P13" s="197"/>
      <c r="Q13" s="259"/>
      <c r="R13" s="259"/>
      <c r="S13" s="259"/>
      <c r="T13" s="259"/>
      <c r="U13" s="240"/>
      <c r="V13" s="197"/>
      <c r="W13" s="197"/>
      <c r="X13" s="241"/>
      <c r="Y13" s="197"/>
      <c r="Z13" s="197"/>
      <c r="AA13" s="197"/>
      <c r="AB13" s="197"/>
      <c r="AC13" s="197"/>
      <c r="AD13" s="201"/>
      <c r="AE13" s="193"/>
      <c r="AF13" s="287"/>
      <c r="AG13" s="287"/>
      <c r="AH13" s="194"/>
      <c r="AI13" s="194"/>
      <c r="AJ13" s="194"/>
      <c r="AK13" s="194"/>
      <c r="AL13" s="194"/>
      <c r="AM13" s="194"/>
      <c r="AN13" s="194"/>
      <c r="AO13" s="194"/>
      <c r="AP13" s="297"/>
      <c r="AQ13" s="289"/>
      <c r="AR13" s="290"/>
      <c r="AS13" s="291"/>
      <c r="AT13" s="292"/>
      <c r="AU13" s="371"/>
      <c r="AV13" s="181"/>
      <c r="AW13" s="372"/>
      <c r="AX13" s="373"/>
    </row>
    <row r="14" spans="1:196" s="188" customFormat="1" ht="24" thickBot="1">
      <c r="A14" s="167"/>
      <c r="B14" s="365" t="s">
        <v>246</v>
      </c>
      <c r="C14" s="169"/>
      <c r="D14" s="159"/>
      <c r="E14" s="171"/>
      <c r="F14" s="173"/>
      <c r="G14" s="173"/>
      <c r="H14" s="173"/>
      <c r="I14" s="197"/>
      <c r="J14" s="197"/>
      <c r="K14" s="197"/>
      <c r="L14" s="197"/>
      <c r="M14" s="197"/>
      <c r="N14" s="197"/>
      <c r="O14" s="244"/>
      <c r="P14" s="197"/>
      <c r="Q14" s="259"/>
      <c r="R14" s="259"/>
      <c r="S14" s="259"/>
      <c r="T14" s="259"/>
      <c r="U14" s="240"/>
      <c r="V14" s="197"/>
      <c r="W14" s="197"/>
      <c r="X14" s="197"/>
      <c r="Y14" s="184"/>
      <c r="Z14" s="198"/>
      <c r="AA14" s="197"/>
      <c r="AB14" s="197"/>
      <c r="AC14" s="197"/>
      <c r="AD14" s="172"/>
      <c r="AE14" s="184"/>
      <c r="AF14" s="175"/>
      <c r="AG14" s="175"/>
      <c r="AH14" s="183"/>
      <c r="AI14" s="183"/>
      <c r="AJ14" s="183"/>
      <c r="AK14" s="183"/>
      <c r="AL14" s="183"/>
      <c r="AM14" s="183"/>
      <c r="AN14" s="183"/>
      <c r="AO14" s="183"/>
      <c r="AP14" s="195"/>
      <c r="AQ14" s="179"/>
      <c r="AR14" s="180"/>
      <c r="AS14" s="291">
        <f>SUM(E14:AP14)</f>
        <v>0</v>
      </c>
      <c r="AT14" s="292">
        <f>SUM(P3:P37)</f>
        <v>7</v>
      </c>
      <c r="AU14" s="308"/>
      <c r="AV14" s="181">
        <f t="shared" si="0"/>
        <v>-7</v>
      </c>
      <c r="AW14" s="182"/>
      <c r="AX14" s="306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</row>
    <row r="15" spans="1:196" s="147" customFormat="1" ht="23.25">
      <c r="A15" s="157">
        <v>1</v>
      </c>
      <c r="B15" s="400" t="s">
        <v>78</v>
      </c>
      <c r="C15" s="169" t="s">
        <v>0</v>
      </c>
      <c r="D15" s="159" t="s">
        <v>75</v>
      </c>
      <c r="E15" s="160"/>
      <c r="F15" s="161">
        <v>2</v>
      </c>
      <c r="G15" s="161">
        <v>2</v>
      </c>
      <c r="H15" s="257">
        <v>5</v>
      </c>
      <c r="I15" s="263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197"/>
      <c r="V15" s="197"/>
      <c r="W15" s="198"/>
      <c r="X15" s="184"/>
      <c r="Y15" s="184"/>
      <c r="Z15" s="184"/>
      <c r="AA15" s="184"/>
      <c r="AB15" s="184"/>
      <c r="AC15" s="184"/>
      <c r="AD15" s="184"/>
      <c r="AE15" s="260"/>
      <c r="AF15" s="250"/>
      <c r="AG15" s="175"/>
      <c r="AH15" s="183"/>
      <c r="AI15" s="183"/>
      <c r="AJ15" s="183"/>
      <c r="AK15" s="183"/>
      <c r="AL15" s="183"/>
      <c r="AM15" s="183"/>
      <c r="AN15" s="183"/>
      <c r="AO15" s="183"/>
      <c r="AP15" s="195"/>
      <c r="AQ15" s="179"/>
      <c r="AR15" s="180"/>
      <c r="AS15" s="291">
        <f>SUM(E15:AP15)</f>
        <v>9</v>
      </c>
      <c r="AT15" s="292">
        <f>SUM(U3:U37)</f>
        <v>0</v>
      </c>
      <c r="AU15" s="308"/>
      <c r="AV15" s="181">
        <f t="shared" si="0"/>
        <v>9</v>
      </c>
      <c r="AW15" s="182"/>
      <c r="AX15" s="306"/>
    </row>
    <row r="16" spans="1:196" s="147" customFormat="1" ht="23.25">
      <c r="A16" s="167">
        <v>2</v>
      </c>
      <c r="B16" s="239" t="s">
        <v>245</v>
      </c>
      <c r="C16" s="169" t="s">
        <v>0</v>
      </c>
      <c r="D16" s="170" t="s">
        <v>81</v>
      </c>
      <c r="E16" s="171">
        <v>5</v>
      </c>
      <c r="F16" s="172"/>
      <c r="G16" s="173">
        <v>4</v>
      </c>
      <c r="H16" s="258">
        <v>1</v>
      </c>
      <c r="I16" s="200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8"/>
      <c r="V16" s="200"/>
      <c r="W16" s="197"/>
      <c r="X16" s="197"/>
      <c r="Y16" s="197"/>
      <c r="Z16" s="184"/>
      <c r="AA16" s="184"/>
      <c r="AB16" s="184"/>
      <c r="AC16" s="184"/>
      <c r="AD16" s="184"/>
      <c r="AE16" s="173"/>
      <c r="AF16" s="261"/>
      <c r="AG16" s="175"/>
      <c r="AH16" s="304"/>
      <c r="AI16" s="304"/>
      <c r="AJ16" s="304"/>
      <c r="AK16" s="176"/>
      <c r="AL16" s="176"/>
      <c r="AM16" s="176"/>
      <c r="AN16" s="176"/>
      <c r="AO16" s="176"/>
      <c r="AP16" s="202"/>
      <c r="AQ16" s="179"/>
      <c r="AR16" s="180"/>
      <c r="AS16" s="291">
        <f>SUM(E16:AP16)</f>
        <v>10</v>
      </c>
      <c r="AT16" s="292">
        <f>SUM(V3:V37)</f>
        <v>0</v>
      </c>
      <c r="AU16" s="308"/>
      <c r="AV16" s="181">
        <f t="shared" si="0"/>
        <v>10</v>
      </c>
      <c r="AW16" s="182"/>
      <c r="AX16" s="306"/>
    </row>
    <row r="17" spans="1:196" s="147" customFormat="1" ht="23.25">
      <c r="A17" s="167">
        <v>3</v>
      </c>
      <c r="B17" s="168" t="s">
        <v>243</v>
      </c>
      <c r="C17" s="169" t="s">
        <v>0</v>
      </c>
      <c r="D17" s="329" t="s">
        <v>177</v>
      </c>
      <c r="E17" s="171">
        <v>5</v>
      </c>
      <c r="F17" s="173">
        <v>5</v>
      </c>
      <c r="G17" s="172"/>
      <c r="H17" s="259">
        <v>1</v>
      </c>
      <c r="I17" s="200"/>
      <c r="J17" s="197"/>
      <c r="K17" s="197"/>
      <c r="L17" s="197"/>
      <c r="M17" s="197"/>
      <c r="N17" s="197"/>
      <c r="O17" s="197"/>
      <c r="P17" s="197"/>
      <c r="Q17" s="197"/>
      <c r="R17" s="197"/>
      <c r="S17" s="252"/>
      <c r="T17" s="252"/>
      <c r="U17" s="197"/>
      <c r="V17" s="197"/>
      <c r="W17" s="197"/>
      <c r="X17" s="173"/>
      <c r="Y17" s="173"/>
      <c r="Z17" s="175"/>
      <c r="AA17" s="175"/>
      <c r="AB17" s="175"/>
      <c r="AC17" s="175"/>
      <c r="AD17" s="175"/>
      <c r="AE17" s="175"/>
      <c r="AF17" s="175"/>
      <c r="AG17" s="260"/>
      <c r="AH17" s="250"/>
      <c r="AI17" s="304"/>
      <c r="AJ17" s="304"/>
      <c r="AK17" s="176"/>
      <c r="AL17" s="176"/>
      <c r="AM17" s="176"/>
      <c r="AN17" s="176"/>
      <c r="AO17" s="176"/>
      <c r="AP17" s="262"/>
      <c r="AQ17" s="179"/>
      <c r="AR17" s="180"/>
      <c r="AS17" s="291">
        <f>SUM(E17:AP17)</f>
        <v>11</v>
      </c>
      <c r="AT17" s="292">
        <f>SUM(W3:W37)</f>
        <v>0</v>
      </c>
      <c r="AU17" s="308"/>
      <c r="AV17" s="181">
        <f t="shared" si="0"/>
        <v>11</v>
      </c>
      <c r="AW17" s="182"/>
      <c r="AX17" s="306"/>
    </row>
    <row r="18" spans="1:196" s="188" customFormat="1" ht="22.5" customHeight="1" thickBot="1">
      <c r="A18" s="167">
        <v>4</v>
      </c>
      <c r="B18" s="239" t="s">
        <v>173</v>
      </c>
      <c r="C18" s="185" t="s">
        <v>1</v>
      </c>
      <c r="D18" s="366" t="s">
        <v>174</v>
      </c>
      <c r="E18" s="186">
        <v>3</v>
      </c>
      <c r="F18" s="174">
        <v>5</v>
      </c>
      <c r="G18" s="174">
        <v>5</v>
      </c>
      <c r="H18" s="369"/>
      <c r="I18" s="200"/>
      <c r="J18" s="197"/>
      <c r="K18" s="198"/>
      <c r="L18" s="198"/>
      <c r="M18" s="197"/>
      <c r="N18" s="198"/>
      <c r="O18" s="197"/>
      <c r="P18" s="197"/>
      <c r="Q18" s="252"/>
      <c r="R18" s="252"/>
      <c r="S18" s="197"/>
      <c r="T18" s="197"/>
      <c r="U18" s="206"/>
      <c r="V18" s="252"/>
      <c r="W18" s="252"/>
      <c r="X18" s="252"/>
      <c r="Y18" s="252"/>
      <c r="Z18" s="206"/>
      <c r="AA18" s="206"/>
      <c r="AB18" s="206"/>
      <c r="AC18" s="206"/>
      <c r="AD18" s="206"/>
      <c r="AE18" s="207"/>
      <c r="AF18" s="207"/>
      <c r="AG18" s="173"/>
      <c r="AH18" s="261"/>
      <c r="AI18" s="305"/>
      <c r="AJ18" s="305"/>
      <c r="AK18" s="208"/>
      <c r="AL18" s="208"/>
      <c r="AM18" s="208"/>
      <c r="AN18" s="208"/>
      <c r="AO18" s="208"/>
      <c r="AP18" s="208"/>
      <c r="AQ18" s="209"/>
      <c r="AR18" s="165"/>
      <c r="AS18" s="283">
        <f>SUM(E18:AP18)</f>
        <v>13</v>
      </c>
      <c r="AT18" s="284">
        <f>SUM(X3:X37)</f>
        <v>0</v>
      </c>
      <c r="AU18" s="307"/>
      <c r="AV18" s="166">
        <f t="shared" si="0"/>
        <v>13</v>
      </c>
      <c r="AW18" s="210"/>
      <c r="AX18" s="306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</row>
    <row r="19" spans="1:196" s="147" customFormat="1" ht="22.5" customHeight="1">
      <c r="A19" s="167"/>
      <c r="B19" s="332"/>
      <c r="C19" s="185"/>
      <c r="D19" s="370"/>
      <c r="E19" s="374"/>
      <c r="F19" s="251"/>
      <c r="G19" s="251"/>
      <c r="H19" s="263"/>
      <c r="I19" s="263"/>
      <c r="J19" s="252"/>
      <c r="K19" s="375"/>
      <c r="L19" s="375"/>
      <c r="M19" s="252"/>
      <c r="N19" s="375"/>
      <c r="O19" s="252"/>
      <c r="P19" s="197"/>
      <c r="Q19" s="252"/>
      <c r="R19" s="252"/>
      <c r="S19" s="197"/>
      <c r="T19" s="197"/>
      <c r="U19" s="206"/>
      <c r="V19" s="252"/>
      <c r="W19" s="252"/>
      <c r="X19" s="252"/>
      <c r="Y19" s="252"/>
      <c r="Z19" s="206"/>
      <c r="AA19" s="206"/>
      <c r="AB19" s="206"/>
      <c r="AC19" s="206"/>
      <c r="AD19" s="206"/>
      <c r="AE19" s="207"/>
      <c r="AF19" s="207"/>
      <c r="AG19" s="173"/>
      <c r="AH19" s="261"/>
      <c r="AI19" s="305"/>
      <c r="AJ19" s="305"/>
      <c r="AK19" s="208"/>
      <c r="AL19" s="208"/>
      <c r="AM19" s="208"/>
      <c r="AN19" s="208"/>
      <c r="AO19" s="208"/>
      <c r="AP19" s="208"/>
      <c r="AQ19" s="209"/>
      <c r="AR19" s="165"/>
      <c r="AS19" s="283"/>
      <c r="AT19" s="284"/>
      <c r="AU19" s="307"/>
      <c r="AV19" s="166"/>
      <c r="AW19" s="210"/>
      <c r="AX19" s="306"/>
    </row>
    <row r="20" spans="1:196" s="147" customFormat="1" ht="24" thickBot="1">
      <c r="A20" s="157"/>
      <c r="B20" s="365" t="s">
        <v>247</v>
      </c>
      <c r="C20" s="322"/>
      <c r="D20" s="323"/>
      <c r="E20" s="265"/>
      <c r="F20" s="252"/>
      <c r="G20" s="252"/>
      <c r="H20" s="252"/>
      <c r="I20" s="263"/>
      <c r="J20" s="252"/>
      <c r="K20" s="252"/>
      <c r="L20" s="252"/>
      <c r="M20" s="252"/>
      <c r="N20" s="252"/>
      <c r="O20" s="252"/>
      <c r="P20" s="197"/>
      <c r="Q20" s="173"/>
      <c r="R20" s="173"/>
      <c r="S20" s="173"/>
      <c r="T20" s="173"/>
      <c r="U20" s="184"/>
      <c r="V20" s="197"/>
      <c r="W20" s="197"/>
      <c r="X20" s="197"/>
      <c r="Y20" s="197"/>
      <c r="Z20" s="184"/>
      <c r="AA20" s="184"/>
      <c r="AB20" s="184"/>
      <c r="AC20" s="184"/>
      <c r="AD20" s="184"/>
      <c r="AE20" s="175"/>
      <c r="AF20" s="175"/>
      <c r="AG20" s="304"/>
      <c r="AH20" s="304"/>
      <c r="AI20" s="304"/>
      <c r="AJ20" s="304"/>
      <c r="AK20" s="176"/>
      <c r="AL20" s="176"/>
      <c r="AM20" s="176"/>
      <c r="AN20" s="176"/>
      <c r="AO20" s="176"/>
      <c r="AP20" s="176"/>
      <c r="AQ20" s="211"/>
      <c r="AR20" s="290"/>
      <c r="AS20" s="291">
        <f t="shared" ref="AS20:AS37" si="3">SUM(E20:AP20)</f>
        <v>0</v>
      </c>
      <c r="AT20" s="292">
        <f>SUM(Y3:Y37)</f>
        <v>0</v>
      </c>
      <c r="AU20" s="308"/>
      <c r="AV20" s="181">
        <f t="shared" si="0"/>
        <v>0</v>
      </c>
      <c r="AW20" s="212"/>
    </row>
    <row r="21" spans="1:196" s="147" customFormat="1" ht="23.25">
      <c r="A21" s="157">
        <v>1</v>
      </c>
      <c r="B21" s="400" t="s">
        <v>78</v>
      </c>
      <c r="C21" s="169" t="s">
        <v>0</v>
      </c>
      <c r="D21" s="159" t="s">
        <v>75</v>
      </c>
      <c r="E21" s="160"/>
      <c r="F21" s="161">
        <v>5</v>
      </c>
      <c r="G21" s="161">
        <v>2</v>
      </c>
      <c r="H21" s="257">
        <v>4</v>
      </c>
      <c r="I21" s="200"/>
      <c r="J21" s="197"/>
      <c r="K21" s="198"/>
      <c r="L21" s="198"/>
      <c r="M21" s="197"/>
      <c r="N21" s="198"/>
      <c r="O21" s="197"/>
      <c r="P21" s="197"/>
      <c r="Q21" s="197"/>
      <c r="R21" s="197"/>
      <c r="S21" s="197"/>
      <c r="T21" s="197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75"/>
      <c r="AF21" s="175"/>
      <c r="AG21" s="304"/>
      <c r="AH21" s="304"/>
      <c r="AI21" s="304"/>
      <c r="AJ21" s="304"/>
      <c r="AK21" s="176"/>
      <c r="AL21" s="176"/>
      <c r="AM21" s="176"/>
      <c r="AN21" s="176"/>
      <c r="AO21" s="176"/>
      <c r="AP21" s="176"/>
      <c r="AQ21" s="213"/>
      <c r="AR21" s="299"/>
      <c r="AS21" s="300">
        <f t="shared" si="3"/>
        <v>11</v>
      </c>
      <c r="AT21" s="301">
        <f>SUM(Z3:Z37)</f>
        <v>0</v>
      </c>
      <c r="AU21" s="303"/>
      <c r="AV21" s="181">
        <f t="shared" si="0"/>
        <v>11</v>
      </c>
      <c r="AW21" s="215"/>
    </row>
    <row r="22" spans="1:196" s="188" customFormat="1" ht="24" thickBot="1">
      <c r="A22" s="167">
        <v>2</v>
      </c>
      <c r="B22" s="239" t="s">
        <v>245</v>
      </c>
      <c r="C22" s="169" t="s">
        <v>0</v>
      </c>
      <c r="D22" s="170" t="s">
        <v>81</v>
      </c>
      <c r="E22" s="171">
        <v>3</v>
      </c>
      <c r="F22" s="172"/>
      <c r="G22" s="173">
        <v>3</v>
      </c>
      <c r="H22" s="258">
        <v>0</v>
      </c>
      <c r="I22" s="200"/>
      <c r="J22" s="197"/>
      <c r="K22" s="197"/>
      <c r="L22" s="197"/>
      <c r="M22" s="197"/>
      <c r="N22" s="197"/>
      <c r="O22" s="197"/>
      <c r="P22" s="198"/>
      <c r="Q22" s="198"/>
      <c r="R22" s="198"/>
      <c r="S22" s="198"/>
      <c r="T22" s="198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75"/>
      <c r="AF22" s="175"/>
      <c r="AG22" s="304"/>
      <c r="AH22" s="304"/>
      <c r="AI22" s="304"/>
      <c r="AJ22" s="304"/>
      <c r="AK22" s="176"/>
      <c r="AL22" s="176"/>
      <c r="AM22" s="176"/>
      <c r="AN22" s="176"/>
      <c r="AO22" s="176"/>
      <c r="AP22" s="176"/>
      <c r="AQ22" s="213"/>
      <c r="AR22" s="299"/>
      <c r="AS22" s="300">
        <f t="shared" si="3"/>
        <v>6</v>
      </c>
      <c r="AT22" s="301">
        <f>SUM(AA3:AA37)</f>
        <v>0</v>
      </c>
      <c r="AU22" s="303"/>
      <c r="AV22" s="181">
        <f t="shared" si="0"/>
        <v>6</v>
      </c>
      <c r="AW22" s="215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</row>
    <row r="23" spans="1:196" s="147" customFormat="1" ht="23.25">
      <c r="A23" s="167">
        <v>3</v>
      </c>
      <c r="B23" s="168" t="s">
        <v>243</v>
      </c>
      <c r="C23" s="169" t="s">
        <v>0</v>
      </c>
      <c r="D23" s="329" t="s">
        <v>177</v>
      </c>
      <c r="E23" s="334">
        <v>4</v>
      </c>
      <c r="F23" s="173">
        <v>5</v>
      </c>
      <c r="G23" s="172"/>
      <c r="H23" s="259">
        <v>5</v>
      </c>
      <c r="I23" s="200"/>
      <c r="J23" s="197"/>
      <c r="K23" s="198"/>
      <c r="L23" s="198"/>
      <c r="M23" s="197"/>
      <c r="N23" s="198"/>
      <c r="O23" s="197"/>
      <c r="P23" s="197"/>
      <c r="Q23" s="173"/>
      <c r="R23" s="173"/>
      <c r="S23" s="173"/>
      <c r="T23" s="173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75"/>
      <c r="AF23" s="175"/>
      <c r="AG23" s="174"/>
      <c r="AH23" s="173"/>
      <c r="AI23" s="173"/>
      <c r="AJ23" s="173"/>
      <c r="AK23" s="175"/>
      <c r="AL23" s="175"/>
      <c r="AM23" s="175"/>
      <c r="AN23" s="175"/>
      <c r="AO23" s="175"/>
      <c r="AP23" s="175"/>
      <c r="AQ23" s="213"/>
      <c r="AR23" s="299"/>
      <c r="AS23" s="300">
        <f t="shared" si="3"/>
        <v>14</v>
      </c>
      <c r="AT23" s="301">
        <f>SUM(AB3:AB37)</f>
        <v>0</v>
      </c>
      <c r="AU23" s="303"/>
      <c r="AV23" s="181">
        <f t="shared" si="0"/>
        <v>14</v>
      </c>
      <c r="AW23" s="215"/>
    </row>
    <row r="24" spans="1:196" s="147" customFormat="1" ht="22.5" customHeight="1">
      <c r="A24" s="167">
        <v>4</v>
      </c>
      <c r="B24" s="239" t="s">
        <v>173</v>
      </c>
      <c r="C24" s="185" t="s">
        <v>1</v>
      </c>
      <c r="D24" s="366" t="s">
        <v>174</v>
      </c>
      <c r="E24" s="186">
        <v>5</v>
      </c>
      <c r="F24" s="174">
        <v>5</v>
      </c>
      <c r="G24" s="174">
        <v>3</v>
      </c>
      <c r="H24" s="369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75"/>
      <c r="AF24" s="175"/>
      <c r="AG24" s="174"/>
      <c r="AH24" s="173"/>
      <c r="AI24" s="173"/>
      <c r="AJ24" s="173"/>
      <c r="AK24" s="175"/>
      <c r="AL24" s="175"/>
      <c r="AM24" s="175"/>
      <c r="AN24" s="175"/>
      <c r="AO24" s="175"/>
      <c r="AP24" s="175"/>
      <c r="AQ24" s="213"/>
      <c r="AR24" s="299"/>
      <c r="AS24" s="300">
        <f t="shared" si="3"/>
        <v>13</v>
      </c>
      <c r="AT24" s="301">
        <f>SUM(AC3:AC37)</f>
        <v>0</v>
      </c>
      <c r="AU24" s="303"/>
      <c r="AV24" s="181">
        <f t="shared" si="0"/>
        <v>13</v>
      </c>
      <c r="AW24" s="216"/>
    </row>
    <row r="25" spans="1:196" s="219" customFormat="1" ht="24" thickBot="1">
      <c r="A25" s="167"/>
      <c r="B25" s="330"/>
      <c r="C25" s="322"/>
      <c r="D25" s="327"/>
      <c r="E25" s="240"/>
      <c r="F25" s="197"/>
      <c r="G25" s="197"/>
      <c r="H25" s="197"/>
      <c r="I25" s="197"/>
      <c r="J25" s="197"/>
      <c r="K25" s="197"/>
      <c r="L25" s="197"/>
      <c r="M25" s="197"/>
      <c r="N25" s="198"/>
      <c r="O25" s="197"/>
      <c r="P25" s="197"/>
      <c r="Q25" s="197"/>
      <c r="R25" s="197"/>
      <c r="S25" s="197"/>
      <c r="T25" s="197"/>
      <c r="U25" s="200"/>
      <c r="V25" s="184"/>
      <c r="W25" s="184"/>
      <c r="X25" s="184"/>
      <c r="Y25" s="184"/>
      <c r="Z25" s="184"/>
      <c r="AA25" s="184"/>
      <c r="AB25" s="184"/>
      <c r="AC25" s="184"/>
      <c r="AD25" s="184"/>
      <c r="AE25" s="175"/>
      <c r="AF25" s="175"/>
      <c r="AG25" s="174"/>
      <c r="AH25" s="173"/>
      <c r="AI25" s="173"/>
      <c r="AJ25" s="173"/>
      <c r="AK25" s="175"/>
      <c r="AL25" s="175"/>
      <c r="AM25" s="175"/>
      <c r="AN25" s="175"/>
      <c r="AO25" s="175"/>
      <c r="AP25" s="175"/>
      <c r="AQ25" s="217"/>
      <c r="AR25" s="302"/>
      <c r="AS25" s="300">
        <f t="shared" si="3"/>
        <v>0</v>
      </c>
      <c r="AT25" s="301">
        <f>SUM(AD3:AD37)</f>
        <v>0</v>
      </c>
      <c r="AU25" s="303"/>
      <c r="AV25" s="181">
        <f t="shared" si="0"/>
        <v>0</v>
      </c>
      <c r="AW25" s="216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</row>
    <row r="26" spans="1:196" s="219" customFormat="1" ht="24" thickBot="1">
      <c r="A26" s="167">
        <v>7</v>
      </c>
      <c r="B26" s="266"/>
      <c r="C26" s="322"/>
      <c r="D26" s="324"/>
      <c r="E26" s="265"/>
      <c r="F26" s="252"/>
      <c r="G26" s="252"/>
      <c r="H26" s="252"/>
      <c r="I26" s="197"/>
      <c r="J26" s="241"/>
      <c r="K26" s="197"/>
      <c r="L26" s="197"/>
      <c r="M26" s="197"/>
      <c r="N26" s="197"/>
      <c r="O26" s="197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75"/>
      <c r="AF26" s="175"/>
      <c r="AG26" s="174"/>
      <c r="AH26" s="173"/>
      <c r="AI26" s="173"/>
      <c r="AJ26" s="173"/>
      <c r="AK26" s="175"/>
      <c r="AL26" s="175"/>
      <c r="AM26" s="175"/>
      <c r="AN26" s="175"/>
      <c r="AO26" s="175"/>
      <c r="AP26" s="175"/>
      <c r="AQ26" s="217"/>
      <c r="AR26" s="302"/>
      <c r="AS26" s="300">
        <f t="shared" si="3"/>
        <v>0</v>
      </c>
      <c r="AT26" s="301">
        <f>SUM(AD4:AD38)</f>
        <v>0</v>
      </c>
      <c r="AU26" s="303"/>
      <c r="AV26" s="181">
        <f t="shared" si="0"/>
        <v>0</v>
      </c>
      <c r="AW26" s="216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</row>
    <row r="27" spans="1:196" s="147" customFormat="1" ht="23.25" customHeight="1">
      <c r="A27" s="167">
        <v>8</v>
      </c>
      <c r="B27" s="267"/>
      <c r="C27" s="322"/>
      <c r="D27" s="327"/>
      <c r="E27" s="242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200"/>
      <c r="AH27" s="197"/>
      <c r="AI27" s="197"/>
      <c r="AJ27" s="197"/>
      <c r="AK27" s="184"/>
      <c r="AL27" s="184"/>
      <c r="AM27" s="184"/>
      <c r="AN27" s="184"/>
      <c r="AO27" s="184"/>
      <c r="AP27" s="175"/>
      <c r="AQ27" s="217"/>
      <c r="AR27" s="302"/>
      <c r="AS27" s="300">
        <f t="shared" si="3"/>
        <v>0</v>
      </c>
      <c r="AT27" s="301">
        <f>SUM(AE3:AE37)</f>
        <v>0</v>
      </c>
      <c r="AU27" s="303"/>
      <c r="AV27" s="181">
        <f t="shared" si="0"/>
        <v>0</v>
      </c>
      <c r="AW27" s="216"/>
    </row>
    <row r="28" spans="1:196" s="147" customFormat="1" ht="23.25" customHeight="1">
      <c r="A28" s="167">
        <v>9</v>
      </c>
      <c r="B28" s="328"/>
      <c r="C28" s="322"/>
      <c r="D28" s="327"/>
      <c r="E28" s="240"/>
      <c r="F28" s="197"/>
      <c r="G28" s="197"/>
      <c r="H28" s="197"/>
      <c r="I28" s="241"/>
      <c r="J28" s="197"/>
      <c r="K28" s="197"/>
      <c r="L28" s="197"/>
      <c r="M28" s="197"/>
      <c r="N28" s="197"/>
      <c r="O28" s="197"/>
      <c r="P28" s="184"/>
      <c r="Q28" s="184"/>
      <c r="R28" s="184"/>
      <c r="S28" s="184"/>
      <c r="T28" s="184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84"/>
      <c r="AF28" s="184"/>
      <c r="AG28" s="200"/>
      <c r="AH28" s="197"/>
      <c r="AI28" s="197"/>
      <c r="AJ28" s="197"/>
      <c r="AK28" s="184"/>
      <c r="AL28" s="184"/>
      <c r="AM28" s="184"/>
      <c r="AN28" s="184"/>
      <c r="AO28" s="184"/>
      <c r="AP28" s="175"/>
      <c r="AQ28" s="217"/>
      <c r="AR28" s="302"/>
      <c r="AS28" s="300">
        <f t="shared" si="3"/>
        <v>0</v>
      </c>
      <c r="AT28" s="303">
        <f>SUM(AF3:AF37)</f>
        <v>0</v>
      </c>
      <c r="AU28" s="303"/>
      <c r="AV28" s="181">
        <f t="shared" si="0"/>
        <v>0</v>
      </c>
      <c r="AW28" s="216"/>
    </row>
    <row r="29" spans="1:196" s="188" customFormat="1" ht="23.25" customHeight="1" thickBot="1">
      <c r="A29" s="167">
        <v>10</v>
      </c>
      <c r="B29" s="367"/>
      <c r="C29" s="367"/>
      <c r="D29" s="368"/>
      <c r="E29" s="184"/>
      <c r="F29" s="184"/>
      <c r="G29" s="184"/>
      <c r="H29" s="184"/>
      <c r="I29" s="176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8"/>
      <c r="X29" s="178"/>
      <c r="Y29" s="178"/>
      <c r="Z29" s="178"/>
      <c r="AA29" s="174"/>
      <c r="AB29" s="174"/>
      <c r="AC29" s="174"/>
      <c r="AD29" s="174"/>
      <c r="AE29" s="200"/>
      <c r="AF29" s="200"/>
      <c r="AG29" s="200"/>
      <c r="AH29" s="197"/>
      <c r="AI29" s="197"/>
      <c r="AJ29" s="197"/>
      <c r="AK29" s="184"/>
      <c r="AL29" s="184"/>
      <c r="AM29" s="184"/>
      <c r="AN29" s="184"/>
      <c r="AO29" s="184"/>
      <c r="AP29" s="175"/>
      <c r="AQ29" s="217"/>
      <c r="AR29" s="218"/>
      <c r="AS29" s="214">
        <f t="shared" si="3"/>
        <v>0</v>
      </c>
      <c r="AT29" s="222">
        <f>SUM(AG3:AG37)</f>
        <v>0</v>
      </c>
      <c r="AU29" s="222"/>
      <c r="AV29" s="181">
        <f t="shared" si="0"/>
        <v>0</v>
      </c>
      <c r="AW29" s="216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</row>
    <row r="30" spans="1:196" s="147" customFormat="1" ht="23.25" customHeight="1">
      <c r="A30" s="167">
        <v>11</v>
      </c>
      <c r="B30" s="220"/>
      <c r="C30" s="220"/>
      <c r="D30" s="221"/>
      <c r="E30" s="176"/>
      <c r="F30" s="176"/>
      <c r="G30" s="176"/>
      <c r="H30" s="176"/>
      <c r="I30" s="176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83"/>
      <c r="X30" s="183"/>
      <c r="Y30" s="183"/>
      <c r="Z30" s="183"/>
      <c r="AA30" s="173"/>
      <c r="AB30" s="173"/>
      <c r="AC30" s="173"/>
      <c r="AD30" s="173"/>
      <c r="AE30" s="197"/>
      <c r="AF30" s="197"/>
      <c r="AG30" s="197"/>
      <c r="AH30" s="197"/>
      <c r="AI30" s="197"/>
      <c r="AJ30" s="197"/>
      <c r="AK30" s="184"/>
      <c r="AL30" s="184"/>
      <c r="AM30" s="184"/>
      <c r="AN30" s="184"/>
      <c r="AO30" s="184"/>
      <c r="AP30" s="175"/>
      <c r="AQ30" s="217"/>
      <c r="AR30" s="218"/>
      <c r="AS30" s="214">
        <f t="shared" si="3"/>
        <v>0</v>
      </c>
      <c r="AT30" s="222">
        <f>SUM(AH3:AH37)</f>
        <v>0</v>
      </c>
      <c r="AU30" s="222"/>
      <c r="AV30" s="181">
        <f t="shared" si="0"/>
        <v>0</v>
      </c>
      <c r="AW30" s="216"/>
    </row>
    <row r="31" spans="1:196" s="147" customFormat="1" ht="23.25" customHeight="1">
      <c r="A31" s="167">
        <v>12</v>
      </c>
      <c r="B31" s="220"/>
      <c r="C31" s="220"/>
      <c r="D31" s="221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204"/>
      <c r="AB31" s="204"/>
      <c r="AC31" s="204"/>
      <c r="AD31" s="204"/>
      <c r="AE31" s="201"/>
      <c r="AF31" s="201"/>
      <c r="AG31" s="201"/>
      <c r="AH31" s="201"/>
      <c r="AI31" s="201"/>
      <c r="AJ31" s="201"/>
      <c r="AK31" s="184"/>
      <c r="AL31" s="184"/>
      <c r="AM31" s="184"/>
      <c r="AN31" s="184"/>
      <c r="AO31" s="184"/>
      <c r="AP31" s="175"/>
      <c r="AQ31" s="217"/>
      <c r="AR31" s="218"/>
      <c r="AS31" s="214">
        <f t="shared" si="3"/>
        <v>0</v>
      </c>
      <c r="AT31" s="222">
        <f>SUM(AI3:AI37)</f>
        <v>0</v>
      </c>
      <c r="AU31" s="222"/>
      <c r="AV31" s="181">
        <f t="shared" si="0"/>
        <v>0</v>
      </c>
      <c r="AW31" s="216"/>
    </row>
    <row r="32" spans="1:196" s="219" customFormat="1" ht="23.25" customHeight="1" thickBot="1">
      <c r="A32" s="203">
        <v>13</v>
      </c>
      <c r="B32" s="220"/>
      <c r="C32" s="220"/>
      <c r="D32" s="221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204"/>
      <c r="AB32" s="204"/>
      <c r="AC32" s="204"/>
      <c r="AD32" s="204"/>
      <c r="AE32" s="201"/>
      <c r="AF32" s="201"/>
      <c r="AG32" s="201"/>
      <c r="AH32" s="201"/>
      <c r="AI32" s="201"/>
      <c r="AJ32" s="201"/>
      <c r="AK32" s="184"/>
      <c r="AL32" s="184"/>
      <c r="AM32" s="184"/>
      <c r="AN32" s="184"/>
      <c r="AO32" s="184"/>
      <c r="AP32" s="175"/>
      <c r="AQ32" s="217"/>
      <c r="AR32" s="218"/>
      <c r="AS32" s="214">
        <f t="shared" si="3"/>
        <v>0</v>
      </c>
      <c r="AT32" s="222">
        <f>SUM(AJ3:AJ37)</f>
        <v>0</v>
      </c>
      <c r="AU32" s="222"/>
      <c r="AV32" s="181">
        <f t="shared" si="0"/>
        <v>0</v>
      </c>
      <c r="AW32" s="216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</row>
    <row r="33" spans="1:196" ht="23.25" customHeight="1">
      <c r="A33" s="205">
        <v>14</v>
      </c>
      <c r="B33" s="225"/>
      <c r="C33" s="225"/>
      <c r="D33" s="221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5"/>
      <c r="AB33" s="175"/>
      <c r="AC33" s="175"/>
      <c r="AD33" s="175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75"/>
      <c r="AQ33" s="226"/>
      <c r="AR33" s="227"/>
      <c r="AS33" s="228">
        <f t="shared" si="3"/>
        <v>0</v>
      </c>
      <c r="AT33" s="229">
        <f>SUM(AK3:AK37)</f>
        <v>0</v>
      </c>
      <c r="AU33" s="229"/>
      <c r="AV33" s="181">
        <f t="shared" si="0"/>
        <v>0</v>
      </c>
      <c r="AW33" s="212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</row>
    <row r="34" spans="1:196" ht="23.25" hidden="1" customHeight="1">
      <c r="A34" s="223"/>
      <c r="B34" s="220"/>
      <c r="C34" s="220"/>
      <c r="D34" s="221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5"/>
      <c r="AB34" s="175"/>
      <c r="AC34" s="175"/>
      <c r="AD34" s="175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75"/>
      <c r="AQ34" s="230"/>
      <c r="AR34" s="231"/>
      <c r="AS34" s="214">
        <f t="shared" si="3"/>
        <v>0</v>
      </c>
      <c r="AT34" s="222">
        <f>SUM(AL3:AL37)</f>
        <v>0</v>
      </c>
      <c r="AU34" s="222"/>
      <c r="AV34" s="181">
        <f t="shared" si="0"/>
        <v>0</v>
      </c>
      <c r="AW34" s="215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</row>
    <row r="35" spans="1:196" ht="23.25" hidden="1" customHeight="1">
      <c r="A35" s="223"/>
      <c r="B35" s="232"/>
      <c r="C35" s="232"/>
      <c r="D35" s="233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5"/>
      <c r="AB35" s="175"/>
      <c r="AC35" s="175"/>
      <c r="AD35" s="175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75"/>
      <c r="AQ35" s="230"/>
      <c r="AR35" s="231"/>
      <c r="AS35" s="214">
        <f t="shared" si="3"/>
        <v>0</v>
      </c>
      <c r="AT35" s="222">
        <f>SUM(AM3:AM37)</f>
        <v>0</v>
      </c>
      <c r="AU35" s="222"/>
      <c r="AV35" s="181">
        <f t="shared" si="0"/>
        <v>0</v>
      </c>
      <c r="AW35" s="215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</row>
    <row r="36" spans="1:196" ht="23.25" hidden="1" customHeight="1">
      <c r="A36" s="223"/>
      <c r="B36" s="220"/>
      <c r="C36" s="220"/>
      <c r="D36" s="23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5"/>
      <c r="AB36" s="175"/>
      <c r="AC36" s="175"/>
      <c r="AD36" s="175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75"/>
      <c r="AQ36" s="230"/>
      <c r="AR36" s="231"/>
      <c r="AS36" s="214">
        <f t="shared" si="3"/>
        <v>0</v>
      </c>
      <c r="AT36" s="222">
        <f>SUM(AN3:AN37)</f>
        <v>0</v>
      </c>
      <c r="AU36" s="222"/>
      <c r="AV36" s="181">
        <f t="shared" si="0"/>
        <v>0</v>
      </c>
      <c r="AW36" s="215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</row>
    <row r="37" spans="1:196" ht="23.25" hidden="1" customHeight="1">
      <c r="A37" s="223"/>
      <c r="B37" s="235"/>
      <c r="C37" s="235"/>
      <c r="D37" s="234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5"/>
      <c r="AB37" s="175"/>
      <c r="AC37" s="175"/>
      <c r="AD37" s="175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75"/>
      <c r="AQ37" s="230"/>
      <c r="AR37" s="231"/>
      <c r="AS37" s="214">
        <f t="shared" si="3"/>
        <v>0</v>
      </c>
      <c r="AT37" s="222">
        <f>SUM(AO3:AO37)</f>
        <v>0</v>
      </c>
      <c r="AU37" s="222"/>
      <c r="AV37" s="181">
        <f t="shared" si="0"/>
        <v>0</v>
      </c>
      <c r="AW37" s="215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</row>
    <row r="38" spans="1:196" s="147" customFormat="1" ht="24.95" customHeight="1"/>
    <row r="39" spans="1:196" s="147" customFormat="1" ht="24.95" customHeight="1"/>
    <row r="40" spans="1:196" s="147" customFormat="1" ht="24.95" customHeight="1"/>
    <row r="41" spans="1:196" s="147" customFormat="1" ht="24.95" customHeight="1"/>
    <row r="42" spans="1:196" s="147" customFormat="1" ht="24.95" customHeight="1"/>
    <row r="43" spans="1:196" s="147" customFormat="1" ht="24.95" customHeight="1"/>
    <row r="44" spans="1:196" s="147" customFormat="1" ht="24.95" customHeight="1">
      <c r="K44" s="236"/>
      <c r="L44" s="236"/>
      <c r="Y44" s="237"/>
    </row>
    <row r="45" spans="1:196" s="147" customFormat="1" ht="24.95" customHeight="1"/>
    <row r="46" spans="1:196" s="147" customFormat="1" ht="24.95" customHeight="1"/>
    <row r="47" spans="1:196" s="147" customFormat="1" ht="24.95" customHeight="1"/>
    <row r="48" spans="1:196" s="147" customFormat="1" ht="24.95" customHeight="1"/>
    <row r="49" spans="9:9" s="147" customFormat="1" ht="24.95" customHeight="1"/>
    <row r="50" spans="9:9" s="147" customFormat="1" ht="24.95" customHeight="1"/>
    <row r="51" spans="9:9" s="147" customFormat="1" ht="24.95" customHeight="1"/>
    <row r="52" spans="9:9" s="147" customFormat="1" ht="24.95" customHeight="1"/>
    <row r="53" spans="9:9" s="147" customFormat="1" ht="24.95" customHeight="1"/>
    <row r="54" spans="9:9" s="147" customFormat="1" ht="24.95" customHeight="1"/>
    <row r="55" spans="9:9" s="147" customFormat="1" ht="24.95" customHeight="1"/>
    <row r="56" spans="9:9" s="147" customFormat="1" ht="24.95" customHeight="1"/>
    <row r="57" spans="9:9" s="147" customFormat="1" ht="24.95" customHeight="1"/>
    <row r="58" spans="9:9" s="147" customFormat="1" ht="24.95" customHeight="1"/>
    <row r="59" spans="9:9" s="147" customFormat="1" ht="24.95" customHeight="1"/>
    <row r="60" spans="9:9" s="147" customFormat="1" ht="24.95" customHeight="1"/>
    <row r="61" spans="9:9" s="147" customFormat="1" ht="24.95" customHeight="1">
      <c r="I61" s="238"/>
    </row>
    <row r="62" spans="9:9" s="147" customFormat="1" ht="24.95" customHeight="1"/>
    <row r="63" spans="9:9" s="147" customFormat="1" ht="24.95" customHeight="1"/>
    <row r="64" spans="9:9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  <row r="218" s="147" customFormat="1" ht="24.95" customHeight="1"/>
    <row r="219" s="147" customFormat="1" ht="24.95" customHeight="1"/>
    <row r="220" s="147" customFormat="1" ht="24.95" customHeight="1"/>
  </sheetData>
  <mergeCells count="1">
    <mergeCell ref="AW1:AW2"/>
  </mergeCells>
  <conditionalFormatting sqref="AE12:AG13">
    <cfRule type="cellIs" dxfId="83" priority="15" stopIfTrue="1" operator="equal">
      <formula>5</formula>
    </cfRule>
  </conditionalFormatting>
  <conditionalFormatting sqref="E29:W38 U15:W25 P26:W28 E3:T14">
    <cfRule type="cellIs" dxfId="82" priority="14" stopIfTrue="1" operator="equal">
      <formula>5</formula>
    </cfRule>
  </conditionalFormatting>
  <conditionalFormatting sqref="U6:AD13 U14:X14 Z14:AD14 U3:W5 AA3:AD5">
    <cfRule type="cellIs" dxfId="81" priority="13" stopIfTrue="1" operator="equal">
      <formula>5</formula>
    </cfRule>
  </conditionalFormatting>
  <conditionalFormatting sqref="P20:T25 I15:T19">
    <cfRule type="cellIs" dxfId="80" priority="12" stopIfTrue="1" operator="equal">
      <formula>5</formula>
    </cfRule>
  </conditionalFormatting>
  <conditionalFormatting sqref="AE15:AF16">
    <cfRule type="cellIs" dxfId="79" priority="11" stopIfTrue="1" operator="equal">
      <formula>5</formula>
    </cfRule>
  </conditionalFormatting>
  <conditionalFormatting sqref="AG17:AH19">
    <cfRule type="cellIs" dxfId="78" priority="10" stopIfTrue="1" operator="equal">
      <formula>5</formula>
    </cfRule>
  </conditionalFormatting>
  <conditionalFormatting sqref="E20:O20 E25:O25 I26:O28 I21:O24">
    <cfRule type="cellIs" dxfId="77" priority="9" stopIfTrue="1" operator="equal">
      <formula>5</formula>
    </cfRule>
  </conditionalFormatting>
  <conditionalFormatting sqref="X3:Z5">
    <cfRule type="cellIs" dxfId="76" priority="8" stopIfTrue="1" operator="equal">
      <formula>5</formula>
    </cfRule>
  </conditionalFormatting>
  <conditionalFormatting sqref="E26:H28">
    <cfRule type="cellIs" dxfId="75" priority="5" stopIfTrue="1" operator="equal">
      <formula>5</formula>
    </cfRule>
  </conditionalFormatting>
  <conditionalFormatting sqref="E19:H19">
    <cfRule type="cellIs" dxfId="74" priority="4" stopIfTrue="1" operator="equal">
      <formula>5</formula>
    </cfRule>
  </conditionalFormatting>
  <conditionalFormatting sqref="E15:H18">
    <cfRule type="cellIs" dxfId="73" priority="2" stopIfTrue="1" operator="equal">
      <formula>5</formula>
    </cfRule>
  </conditionalFormatting>
  <conditionalFormatting sqref="E21:H24">
    <cfRule type="cellIs" dxfId="72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5FC3-2173-46F7-88DE-090C4BCA9397}">
  <sheetPr>
    <tabColor theme="4"/>
  </sheetPr>
  <dimension ref="A1:GL217"/>
  <sheetViews>
    <sheetView zoomScale="75" zoomScaleNormal="75" workbookViewId="0">
      <selection activeCell="E10" sqref="E10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hidden="1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customWidth="1"/>
    <col min="27" max="27" width="4.125" customWidth="1"/>
    <col min="28" max="28" width="4.125" style="150" customWidth="1"/>
    <col min="29" max="30" width="4.125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279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551.66666666666663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1</v>
      </c>
      <c r="Z2" s="155">
        <v>2</v>
      </c>
      <c r="AA2" s="155">
        <v>3</v>
      </c>
      <c r="AB2" s="155">
        <v>4</v>
      </c>
      <c r="AC2" s="155">
        <v>5</v>
      </c>
      <c r="AD2" s="155">
        <v>6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239" t="s">
        <v>249</v>
      </c>
      <c r="C3" s="169" t="s">
        <v>71</v>
      </c>
      <c r="D3" s="170" t="s">
        <v>205</v>
      </c>
      <c r="E3" s="160"/>
      <c r="F3" s="161">
        <v>5</v>
      </c>
      <c r="G3" s="161">
        <v>1</v>
      </c>
      <c r="H3" s="363"/>
      <c r="I3" s="243">
        <v>5</v>
      </c>
      <c r="J3" s="161">
        <v>5</v>
      </c>
      <c r="K3" s="161"/>
      <c r="L3" s="161"/>
      <c r="M3" s="197"/>
      <c r="N3" s="161"/>
      <c r="O3" s="257"/>
      <c r="P3" s="257"/>
      <c r="Q3" s="257"/>
      <c r="R3" s="257"/>
      <c r="S3" s="160"/>
      <c r="T3" s="161">
        <v>5</v>
      </c>
      <c r="U3" s="161">
        <v>3</v>
      </c>
      <c r="V3" s="363"/>
      <c r="W3" s="243">
        <v>5</v>
      </c>
      <c r="X3" s="161">
        <v>5</v>
      </c>
      <c r="Y3" s="160"/>
      <c r="Z3" s="161">
        <v>5</v>
      </c>
      <c r="AA3" s="161">
        <v>4</v>
      </c>
      <c r="AB3" s="363"/>
      <c r="AC3" s="243">
        <v>1</v>
      </c>
      <c r="AD3" s="161">
        <v>5</v>
      </c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8</v>
      </c>
      <c r="AP3" s="282">
        <v>4</v>
      </c>
      <c r="AQ3" s="283">
        <f t="shared" ref="AQ3:AQ34" si="0">SUM(E3:AN3)</f>
        <v>49</v>
      </c>
      <c r="AR3" s="284">
        <f>SUM(E3:E34)</f>
        <v>34</v>
      </c>
      <c r="AS3" s="310">
        <f>SUM((AO3+AP3)+((AO3*100)/(AO3+AP3)+((((AQ3-AR3)+((AO3+AP3)*5))*50)/((AO3+AP3)*5))))</f>
        <v>141.16666666666669</v>
      </c>
      <c r="AT3" s="166">
        <f t="shared" ref="AT3:AT34" si="1">SUM(AQ3-AR3)</f>
        <v>15</v>
      </c>
      <c r="AU3" s="285" t="s">
        <v>228</v>
      </c>
      <c r="AV3" s="312">
        <f>AS3</f>
        <v>141.16666666666669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58" t="s">
        <v>179</v>
      </c>
      <c r="C4" s="169" t="s">
        <v>71</v>
      </c>
      <c r="D4" s="331" t="s">
        <v>177</v>
      </c>
      <c r="E4" s="171">
        <v>0</v>
      </c>
      <c r="F4" s="172"/>
      <c r="G4" s="173">
        <v>1</v>
      </c>
      <c r="H4" s="360"/>
      <c r="I4" s="173">
        <v>2</v>
      </c>
      <c r="J4" s="173">
        <v>5</v>
      </c>
      <c r="K4" s="173"/>
      <c r="L4" s="173"/>
      <c r="M4" s="197"/>
      <c r="N4" s="173"/>
      <c r="O4" s="258"/>
      <c r="P4" s="258"/>
      <c r="Q4" s="258"/>
      <c r="R4" s="258"/>
      <c r="S4" s="171">
        <v>1</v>
      </c>
      <c r="T4" s="172"/>
      <c r="U4" s="173">
        <v>0</v>
      </c>
      <c r="V4" s="360"/>
      <c r="W4" s="173">
        <v>0</v>
      </c>
      <c r="X4" s="173">
        <v>5</v>
      </c>
      <c r="Y4" s="171">
        <v>0</v>
      </c>
      <c r="Z4" s="172"/>
      <c r="AA4" s="173">
        <v>0</v>
      </c>
      <c r="AB4" s="360"/>
      <c r="AC4" s="173">
        <v>3</v>
      </c>
      <c r="AD4" s="173">
        <v>4</v>
      </c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2</v>
      </c>
      <c r="AP4" s="290">
        <v>10</v>
      </c>
      <c r="AQ4" s="291">
        <f t="shared" si="0"/>
        <v>21</v>
      </c>
      <c r="AR4" s="292">
        <f>SUM(F3:F34)</f>
        <v>56</v>
      </c>
      <c r="AS4" s="310">
        <f t="shared" ref="AS4:AS11" si="2">SUM((AO4+AP4)+((AO4*100)/(AO4+AP4)+((((AQ4-AR4)+((AO4+AP4)*5))*50)/((AO4+AP4)*5))))</f>
        <v>49.5</v>
      </c>
      <c r="AT4" s="181">
        <f t="shared" si="1"/>
        <v>-35</v>
      </c>
      <c r="AU4" s="293" t="s">
        <v>227</v>
      </c>
      <c r="AV4" s="312">
        <f t="shared" ref="AV4:AV8" si="3">AS4</f>
        <v>49.5</v>
      </c>
    </row>
    <row r="5" spans="1:194" s="147" customFormat="1" ht="22.5">
      <c r="A5" s="167">
        <v>3</v>
      </c>
      <c r="B5" s="168" t="s">
        <v>110</v>
      </c>
      <c r="C5" s="169" t="s">
        <v>71</v>
      </c>
      <c r="D5" s="170" t="s">
        <v>205</v>
      </c>
      <c r="E5" s="171">
        <v>5</v>
      </c>
      <c r="F5" s="173">
        <v>5</v>
      </c>
      <c r="G5" s="172"/>
      <c r="H5" s="360"/>
      <c r="I5" s="173">
        <v>5</v>
      </c>
      <c r="J5" s="173">
        <v>5</v>
      </c>
      <c r="K5" s="183"/>
      <c r="L5" s="173"/>
      <c r="M5" s="197"/>
      <c r="N5" s="173"/>
      <c r="O5" s="258"/>
      <c r="P5" s="258"/>
      <c r="Q5" s="258"/>
      <c r="R5" s="258"/>
      <c r="S5" s="171">
        <v>5</v>
      </c>
      <c r="T5" s="173">
        <v>5</v>
      </c>
      <c r="U5" s="172"/>
      <c r="V5" s="360"/>
      <c r="W5" s="173">
        <v>5</v>
      </c>
      <c r="X5" s="173">
        <v>5</v>
      </c>
      <c r="Y5" s="171">
        <v>5</v>
      </c>
      <c r="Z5" s="173">
        <v>5</v>
      </c>
      <c r="AA5" s="172"/>
      <c r="AB5" s="360"/>
      <c r="AC5" s="173">
        <v>5</v>
      </c>
      <c r="AD5" s="173">
        <v>5</v>
      </c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12</v>
      </c>
      <c r="AP5" s="290">
        <v>0</v>
      </c>
      <c r="AQ5" s="291">
        <f t="shared" si="0"/>
        <v>60</v>
      </c>
      <c r="AR5" s="292">
        <f>SUM(G3:G34)</f>
        <v>19</v>
      </c>
      <c r="AS5" s="310">
        <f t="shared" si="2"/>
        <v>196.16666666666669</v>
      </c>
      <c r="AT5" s="181">
        <f t="shared" si="1"/>
        <v>41</v>
      </c>
      <c r="AU5" s="293" t="s">
        <v>230</v>
      </c>
      <c r="AV5" s="312">
        <f t="shared" si="3"/>
        <v>196.16666666666669</v>
      </c>
    </row>
    <row r="6" spans="1:194" s="188" customFormat="1" ht="23.25" thickBot="1">
      <c r="A6" s="167">
        <v>4</v>
      </c>
      <c r="B6" s="239" t="s">
        <v>269</v>
      </c>
      <c r="C6" s="185" t="s">
        <v>71</v>
      </c>
      <c r="D6" s="170" t="s">
        <v>72</v>
      </c>
      <c r="E6" s="359"/>
      <c r="F6" s="360"/>
      <c r="G6" s="360"/>
      <c r="H6" s="187"/>
      <c r="I6" s="361"/>
      <c r="J6" s="361"/>
      <c r="K6" s="361"/>
      <c r="L6" s="361"/>
      <c r="M6" s="361"/>
      <c r="N6" s="361"/>
      <c r="O6" s="362"/>
      <c r="P6" s="362"/>
      <c r="Q6" s="362"/>
      <c r="R6" s="362"/>
      <c r="S6" s="359"/>
      <c r="T6" s="360"/>
      <c r="U6" s="360"/>
      <c r="V6" s="187"/>
      <c r="W6" s="361"/>
      <c r="X6" s="361"/>
      <c r="Y6" s="359"/>
      <c r="Z6" s="360"/>
      <c r="AA6" s="360"/>
      <c r="AB6" s="187"/>
      <c r="AC6" s="361"/>
      <c r="AD6" s="361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/>
      <c r="AP6" s="290"/>
      <c r="AQ6" s="291">
        <f t="shared" si="0"/>
        <v>0</v>
      </c>
      <c r="AR6" s="292">
        <f>SUM(H3:H34)</f>
        <v>0</v>
      </c>
      <c r="AS6" s="310" t="e">
        <f t="shared" si="2"/>
        <v>#DIV/0!</v>
      </c>
      <c r="AT6" s="181">
        <f t="shared" si="1"/>
        <v>0</v>
      </c>
      <c r="AU6" s="293"/>
      <c r="AV6" s="312" t="s">
        <v>271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270</v>
      </c>
      <c r="C7" s="169" t="s">
        <v>71</v>
      </c>
      <c r="D7" s="170" t="s">
        <v>81</v>
      </c>
      <c r="E7" s="186">
        <v>4</v>
      </c>
      <c r="F7" s="174">
        <v>5</v>
      </c>
      <c r="G7" s="174">
        <v>4</v>
      </c>
      <c r="H7" s="361"/>
      <c r="I7" s="172"/>
      <c r="J7" s="173">
        <v>5</v>
      </c>
      <c r="K7" s="173"/>
      <c r="L7" s="173"/>
      <c r="M7" s="197"/>
      <c r="N7" s="173"/>
      <c r="O7" s="258"/>
      <c r="P7" s="258"/>
      <c r="Q7" s="258"/>
      <c r="R7" s="258"/>
      <c r="S7" s="186">
        <v>3</v>
      </c>
      <c r="T7" s="174">
        <v>5</v>
      </c>
      <c r="U7" s="174">
        <v>0</v>
      </c>
      <c r="V7" s="361"/>
      <c r="W7" s="172"/>
      <c r="X7" s="173">
        <v>5</v>
      </c>
      <c r="Y7" s="186">
        <v>5</v>
      </c>
      <c r="Z7" s="174">
        <v>5</v>
      </c>
      <c r="AA7" s="174">
        <v>3</v>
      </c>
      <c r="AB7" s="361"/>
      <c r="AC7" s="172"/>
      <c r="AD7" s="173">
        <v>5</v>
      </c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7</v>
      </c>
      <c r="AP7" s="290">
        <v>5</v>
      </c>
      <c r="AQ7" s="291">
        <f t="shared" si="0"/>
        <v>49</v>
      </c>
      <c r="AR7" s="292">
        <f>SUM(I3:I34)</f>
        <v>33</v>
      </c>
      <c r="AS7" s="310">
        <f t="shared" si="2"/>
        <v>133.66666666666669</v>
      </c>
      <c r="AT7" s="181">
        <f t="shared" si="1"/>
        <v>16</v>
      </c>
      <c r="AU7" s="293" t="s">
        <v>234</v>
      </c>
      <c r="AV7" s="312">
        <f t="shared" si="3"/>
        <v>133.66666666666669</v>
      </c>
    </row>
    <row r="8" spans="1:194" s="147" customFormat="1" ht="22.5">
      <c r="A8" s="167">
        <v>6</v>
      </c>
      <c r="B8" s="394" t="s">
        <v>190</v>
      </c>
      <c r="C8" s="169" t="s">
        <v>71</v>
      </c>
      <c r="D8" s="170" t="s">
        <v>81</v>
      </c>
      <c r="E8" s="186">
        <v>2</v>
      </c>
      <c r="F8" s="174">
        <v>3</v>
      </c>
      <c r="G8" s="174">
        <v>0</v>
      </c>
      <c r="H8" s="361"/>
      <c r="I8" s="173">
        <v>1</v>
      </c>
      <c r="J8" s="172"/>
      <c r="K8" s="173"/>
      <c r="L8" s="173"/>
      <c r="M8" s="197"/>
      <c r="N8" s="173"/>
      <c r="O8" s="258"/>
      <c r="P8" s="258"/>
      <c r="Q8" s="258"/>
      <c r="R8" s="258"/>
      <c r="S8" s="186">
        <v>3</v>
      </c>
      <c r="T8" s="174">
        <v>3</v>
      </c>
      <c r="U8" s="174">
        <v>0</v>
      </c>
      <c r="V8" s="361"/>
      <c r="W8" s="173">
        <v>1</v>
      </c>
      <c r="X8" s="172"/>
      <c r="Y8" s="186">
        <v>1</v>
      </c>
      <c r="Z8" s="174">
        <v>5</v>
      </c>
      <c r="AA8" s="174">
        <v>3</v>
      </c>
      <c r="AB8" s="361"/>
      <c r="AC8" s="173">
        <v>0</v>
      </c>
      <c r="AD8" s="172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0</v>
      </c>
      <c r="AP8" s="290">
        <v>12</v>
      </c>
      <c r="AQ8" s="291">
        <f t="shared" si="0"/>
        <v>22</v>
      </c>
      <c r="AR8" s="292">
        <f>SUM(J3:J34)</f>
        <v>59</v>
      </c>
      <c r="AS8" s="310">
        <f t="shared" si="2"/>
        <v>31.166666666666668</v>
      </c>
      <c r="AT8" s="181">
        <f t="shared" si="1"/>
        <v>-37</v>
      </c>
      <c r="AU8" s="293" t="s">
        <v>236</v>
      </c>
      <c r="AV8" s="312">
        <f t="shared" si="3"/>
        <v>31.166666666666668</v>
      </c>
    </row>
    <row r="9" spans="1:194" s="188" customFormat="1" ht="23.25" thickBot="1">
      <c r="A9" s="167">
        <v>7</v>
      </c>
      <c r="B9" s="239"/>
      <c r="C9" s="169"/>
      <c r="D9" s="170"/>
      <c r="E9" s="171"/>
      <c r="F9" s="173"/>
      <c r="G9" s="183"/>
      <c r="H9" s="173"/>
      <c r="I9" s="191"/>
      <c r="J9" s="197"/>
      <c r="K9" s="172"/>
      <c r="L9" s="173"/>
      <c r="M9" s="197"/>
      <c r="N9" s="173"/>
      <c r="O9" s="258"/>
      <c r="P9" s="258"/>
      <c r="Q9" s="258"/>
      <c r="R9" s="258"/>
      <c r="S9" s="171"/>
      <c r="T9" s="173"/>
      <c r="U9" s="183"/>
      <c r="V9" s="173"/>
      <c r="W9" s="191"/>
      <c r="X9" s="173"/>
      <c r="Y9" s="197"/>
      <c r="Z9" s="197"/>
      <c r="AA9" s="197"/>
      <c r="AB9" s="295"/>
      <c r="AC9" s="294"/>
      <c r="AD9" s="294"/>
      <c r="AE9" s="294"/>
      <c r="AF9" s="193"/>
      <c r="AG9" s="193"/>
      <c r="AH9" s="177"/>
      <c r="AI9" s="177"/>
      <c r="AJ9" s="177"/>
      <c r="AK9" s="177"/>
      <c r="AL9" s="177"/>
      <c r="AM9" s="177"/>
      <c r="AN9" s="296"/>
      <c r="AO9" s="289"/>
      <c r="AP9" s="290"/>
      <c r="AQ9" s="291">
        <f t="shared" si="0"/>
        <v>0</v>
      </c>
      <c r="AR9" s="292">
        <f>SUM(K3:K34)</f>
        <v>0</v>
      </c>
      <c r="AS9" s="310" t="e">
        <f t="shared" si="2"/>
        <v>#DIV/0!</v>
      </c>
      <c r="AT9" s="181">
        <f t="shared" si="1"/>
        <v>0</v>
      </c>
      <c r="AU9" s="293"/>
      <c r="AV9" s="312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1"/>
      <c r="AC10" s="294"/>
      <c r="AD10" s="294"/>
      <c r="AE10" s="294"/>
      <c r="AF10" s="193"/>
      <c r="AG10" s="193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31</v>
      </c>
      <c r="AS10" s="310" t="e">
        <f t="shared" si="2"/>
        <v>#DIV/0!</v>
      </c>
      <c r="AT10" s="181">
        <f t="shared" si="1"/>
        <v>-31</v>
      </c>
      <c r="AU10" s="293"/>
      <c r="AV10" s="312"/>
    </row>
    <row r="11" spans="1:194" s="147" customFormat="1" ht="23.25" thickBot="1">
      <c r="A11" s="167"/>
      <c r="B11" s="333" t="s">
        <v>239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39</v>
      </c>
      <c r="AS11" s="310" t="e">
        <f t="shared" si="2"/>
        <v>#DIV/0!</v>
      </c>
      <c r="AT11" s="181">
        <f t="shared" si="1"/>
        <v>-39</v>
      </c>
      <c r="AU11" s="298"/>
      <c r="AV11" s="312"/>
    </row>
    <row r="12" spans="1:194" s="188" customFormat="1" ht="24" thickBot="1">
      <c r="A12" s="157">
        <v>1</v>
      </c>
      <c r="B12" s="239" t="s">
        <v>249</v>
      </c>
      <c r="C12" s="169" t="s">
        <v>71</v>
      </c>
      <c r="D12" s="170" t="s">
        <v>205</v>
      </c>
      <c r="E12" s="160"/>
      <c r="F12" s="161">
        <v>5</v>
      </c>
      <c r="G12" s="161">
        <v>3</v>
      </c>
      <c r="H12" s="363"/>
      <c r="I12" s="243">
        <v>5</v>
      </c>
      <c r="J12" s="161">
        <v>5</v>
      </c>
      <c r="K12" s="161"/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18</v>
      </c>
      <c r="AR12" s="292">
        <f>SUM(N3:N34)</f>
        <v>0</v>
      </c>
      <c r="AS12" s="308"/>
      <c r="AT12" s="181">
        <f t="shared" si="1"/>
        <v>18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2</v>
      </c>
      <c r="B13" s="158" t="s">
        <v>179</v>
      </c>
      <c r="C13" s="169" t="s">
        <v>71</v>
      </c>
      <c r="D13" s="331" t="s">
        <v>177</v>
      </c>
      <c r="E13" s="171">
        <v>1</v>
      </c>
      <c r="F13" s="172"/>
      <c r="G13" s="173">
        <v>0</v>
      </c>
      <c r="H13" s="360"/>
      <c r="I13" s="173">
        <v>0</v>
      </c>
      <c r="J13" s="173">
        <v>5</v>
      </c>
      <c r="K13" s="197"/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6</v>
      </c>
      <c r="AR13" s="292">
        <f>SUM(S3:S34)</f>
        <v>12</v>
      </c>
      <c r="AS13" s="308"/>
      <c r="AT13" s="181">
        <f t="shared" si="1"/>
        <v>-6</v>
      </c>
      <c r="AU13" s="182"/>
      <c r="AV13" s="306"/>
    </row>
    <row r="14" spans="1:194" s="147" customFormat="1" ht="23.25">
      <c r="A14" s="167">
        <v>3</v>
      </c>
      <c r="B14" s="168" t="s">
        <v>110</v>
      </c>
      <c r="C14" s="169" t="s">
        <v>71</v>
      </c>
      <c r="D14" s="170" t="s">
        <v>205</v>
      </c>
      <c r="E14" s="171">
        <v>5</v>
      </c>
      <c r="F14" s="173">
        <v>5</v>
      </c>
      <c r="G14" s="172"/>
      <c r="H14" s="360"/>
      <c r="I14" s="173">
        <v>5</v>
      </c>
      <c r="J14" s="173">
        <v>5</v>
      </c>
      <c r="K14" s="183"/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20</v>
      </c>
      <c r="AR14" s="292">
        <f>SUM(T3:T34)</f>
        <v>18</v>
      </c>
      <c r="AS14" s="308"/>
      <c r="AT14" s="181">
        <f t="shared" si="1"/>
        <v>2</v>
      </c>
      <c r="AU14" s="182"/>
      <c r="AV14" s="306"/>
    </row>
    <row r="15" spans="1:194" s="147" customFormat="1" ht="23.25">
      <c r="A15" s="167">
        <v>4</v>
      </c>
      <c r="B15" s="239" t="s">
        <v>269</v>
      </c>
      <c r="C15" s="185" t="s">
        <v>71</v>
      </c>
      <c r="D15" s="170" t="s">
        <v>72</v>
      </c>
      <c r="E15" s="359"/>
      <c r="F15" s="360"/>
      <c r="G15" s="360"/>
      <c r="H15" s="187"/>
      <c r="I15" s="361"/>
      <c r="J15" s="361"/>
      <c r="K15" s="173"/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84"/>
      <c r="Z15" s="184"/>
      <c r="AA15" s="184"/>
      <c r="AB15" s="184"/>
      <c r="AC15" s="184"/>
      <c r="AD15" s="184"/>
      <c r="AE15" s="252"/>
      <c r="AF15" s="252"/>
      <c r="AG15" s="357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0</v>
      </c>
      <c r="AR15" s="292">
        <f>SUM(U3:U34)</f>
        <v>3</v>
      </c>
      <c r="AS15" s="308"/>
      <c r="AT15" s="181">
        <f t="shared" si="1"/>
        <v>-3</v>
      </c>
      <c r="AU15" s="182"/>
      <c r="AV15" s="306"/>
    </row>
    <row r="16" spans="1:194" s="188" customFormat="1" ht="24" thickBot="1">
      <c r="A16" s="167">
        <v>5</v>
      </c>
      <c r="B16" s="168" t="s">
        <v>270</v>
      </c>
      <c r="C16" s="169" t="s">
        <v>71</v>
      </c>
      <c r="D16" s="170" t="s">
        <v>81</v>
      </c>
      <c r="E16" s="186">
        <v>3</v>
      </c>
      <c r="F16" s="174">
        <v>5</v>
      </c>
      <c r="G16" s="174">
        <v>0</v>
      </c>
      <c r="H16" s="361"/>
      <c r="I16" s="172"/>
      <c r="J16" s="173">
        <v>5</v>
      </c>
      <c r="K16" s="173"/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13</v>
      </c>
      <c r="AR16" s="284">
        <f>SUM(V3:V34)</f>
        <v>0</v>
      </c>
      <c r="AS16" s="307"/>
      <c r="AT16" s="166">
        <f t="shared" si="1"/>
        <v>13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67">
        <v>6</v>
      </c>
      <c r="B17" s="394" t="s">
        <v>190</v>
      </c>
      <c r="C17" s="169" t="s">
        <v>71</v>
      </c>
      <c r="D17" s="170" t="s">
        <v>81</v>
      </c>
      <c r="E17" s="186">
        <v>3</v>
      </c>
      <c r="F17" s="174">
        <v>3</v>
      </c>
      <c r="G17" s="174">
        <v>0</v>
      </c>
      <c r="H17" s="361"/>
      <c r="I17" s="173">
        <v>1</v>
      </c>
      <c r="J17" s="172"/>
      <c r="K17" s="173"/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14</v>
      </c>
      <c r="AR17" s="292">
        <f>SUM(W3:W34)</f>
        <v>11</v>
      </c>
      <c r="AS17" s="308"/>
      <c r="AT17" s="181">
        <f t="shared" si="1"/>
        <v>3</v>
      </c>
      <c r="AU17" s="212"/>
    </row>
    <row r="18" spans="1:194" s="147" customFormat="1" ht="23.25">
      <c r="A18" s="167">
        <v>7</v>
      </c>
      <c r="B18" s="239"/>
      <c r="C18" s="169"/>
      <c r="D18" s="170"/>
      <c r="E18" s="171"/>
      <c r="F18" s="173"/>
      <c r="G18" s="183"/>
      <c r="H18" s="173"/>
      <c r="I18" s="191"/>
      <c r="J18" s="197"/>
      <c r="K18" s="172"/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357"/>
      <c r="AF18" s="357"/>
      <c r="AG18" s="357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8</v>
      </c>
      <c r="AR18" s="301">
        <f>SUM(X3:X34)</f>
        <v>20</v>
      </c>
      <c r="AS18" s="303"/>
      <c r="AT18" s="181">
        <f t="shared" si="1"/>
        <v>-12</v>
      </c>
      <c r="AU18" s="215"/>
    </row>
    <row r="19" spans="1:194" s="188" customFormat="1" ht="24" thickBot="1">
      <c r="A19" s="167">
        <v>8</v>
      </c>
      <c r="B19" s="268"/>
      <c r="C19" s="322"/>
      <c r="D19" s="324"/>
      <c r="E19" s="171"/>
      <c r="F19" s="173"/>
      <c r="G19" s="173"/>
      <c r="H19" s="173"/>
      <c r="I19" s="173"/>
      <c r="J19" s="173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357"/>
      <c r="AF19" s="357"/>
      <c r="AG19" s="357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11</v>
      </c>
      <c r="AS19" s="303"/>
      <c r="AT19" s="181">
        <f t="shared" si="1"/>
        <v>-3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4" thickBot="1">
      <c r="A20" s="167">
        <v>4</v>
      </c>
      <c r="B20" s="333" t="s">
        <v>246</v>
      </c>
      <c r="C20" s="322"/>
      <c r="D20" s="324"/>
      <c r="E20" s="240"/>
      <c r="F20" s="197"/>
      <c r="G20" s="197"/>
      <c r="H20" s="241"/>
      <c r="I20" s="197"/>
      <c r="J20" s="197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20</v>
      </c>
      <c r="AS20" s="303"/>
      <c r="AT20" s="181">
        <f t="shared" si="1"/>
        <v>-10</v>
      </c>
      <c r="AU20" s="215"/>
    </row>
    <row r="21" spans="1:194" s="147" customFormat="1" ht="23.25">
      <c r="A21" s="167">
        <v>5</v>
      </c>
      <c r="B21" s="239" t="s">
        <v>249</v>
      </c>
      <c r="C21" s="169" t="s">
        <v>71</v>
      </c>
      <c r="D21" s="170" t="s">
        <v>205</v>
      </c>
      <c r="E21" s="160"/>
      <c r="F21" s="161">
        <v>5</v>
      </c>
      <c r="G21" s="161">
        <v>4</v>
      </c>
      <c r="H21" s="363"/>
      <c r="I21" s="243">
        <v>1</v>
      </c>
      <c r="J21" s="161">
        <v>5</v>
      </c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24</v>
      </c>
      <c r="AR21" s="301">
        <f>SUM(AA3:AA34)</f>
        <v>10</v>
      </c>
      <c r="AS21" s="303"/>
      <c r="AT21" s="181">
        <f t="shared" si="1"/>
        <v>14</v>
      </c>
      <c r="AU21" s="216"/>
    </row>
    <row r="22" spans="1:194" s="219" customFormat="1" ht="24" thickBot="1">
      <c r="A22" s="167">
        <v>6</v>
      </c>
      <c r="B22" s="158" t="s">
        <v>179</v>
      </c>
      <c r="C22" s="169" t="s">
        <v>71</v>
      </c>
      <c r="D22" s="331" t="s">
        <v>177</v>
      </c>
      <c r="E22" s="171">
        <v>0</v>
      </c>
      <c r="F22" s="172"/>
      <c r="G22" s="173">
        <v>0</v>
      </c>
      <c r="H22" s="360"/>
      <c r="I22" s="173">
        <v>3</v>
      </c>
      <c r="J22" s="173">
        <v>4</v>
      </c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17</v>
      </c>
      <c r="AR22" s="301">
        <f>SUM(AB3:AB34)</f>
        <v>0</v>
      </c>
      <c r="AS22" s="303"/>
      <c r="AT22" s="181">
        <f t="shared" si="1"/>
        <v>17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168" t="s">
        <v>110</v>
      </c>
      <c r="C23" s="169" t="s">
        <v>71</v>
      </c>
      <c r="D23" s="170" t="s">
        <v>205</v>
      </c>
      <c r="E23" s="171">
        <v>5</v>
      </c>
      <c r="F23" s="173">
        <v>5</v>
      </c>
      <c r="G23" s="172"/>
      <c r="H23" s="360"/>
      <c r="I23" s="173">
        <v>5</v>
      </c>
      <c r="J23" s="173">
        <v>5</v>
      </c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30</v>
      </c>
      <c r="AR23" s="301">
        <f>SUM(AB4:AB35)</f>
        <v>0</v>
      </c>
      <c r="AS23" s="303"/>
      <c r="AT23" s="181">
        <f t="shared" si="1"/>
        <v>30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39" t="s">
        <v>269</v>
      </c>
      <c r="C24" s="185" t="s">
        <v>71</v>
      </c>
      <c r="D24" s="170" t="s">
        <v>72</v>
      </c>
      <c r="E24" s="359"/>
      <c r="F24" s="360"/>
      <c r="G24" s="360"/>
      <c r="H24" s="187"/>
      <c r="I24" s="361"/>
      <c r="J24" s="361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9</v>
      </c>
      <c r="AS24" s="303"/>
      <c r="AT24" s="181">
        <f t="shared" si="1"/>
        <v>-4</v>
      </c>
      <c r="AU24" s="216"/>
    </row>
    <row r="25" spans="1:194" s="147" customFormat="1" ht="23.25" customHeight="1">
      <c r="A25" s="167">
        <v>9</v>
      </c>
      <c r="B25" s="168" t="s">
        <v>270</v>
      </c>
      <c r="C25" s="169" t="s">
        <v>71</v>
      </c>
      <c r="D25" s="170" t="s">
        <v>81</v>
      </c>
      <c r="E25" s="186">
        <v>5</v>
      </c>
      <c r="F25" s="174">
        <v>5</v>
      </c>
      <c r="G25" s="174">
        <v>3</v>
      </c>
      <c r="H25" s="361"/>
      <c r="I25" s="172"/>
      <c r="J25" s="173">
        <v>5</v>
      </c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21</v>
      </c>
      <c r="AR25" s="303">
        <f>SUM(AD3:AD34)</f>
        <v>19</v>
      </c>
      <c r="AS25" s="303"/>
      <c r="AT25" s="181">
        <f t="shared" si="1"/>
        <v>2</v>
      </c>
      <c r="AU25" s="216"/>
    </row>
    <row r="26" spans="1:194" s="188" customFormat="1" ht="23.25" customHeight="1" thickBot="1">
      <c r="A26" s="167">
        <v>10</v>
      </c>
      <c r="B26" s="394" t="s">
        <v>190</v>
      </c>
      <c r="C26" s="169" t="s">
        <v>71</v>
      </c>
      <c r="D26" s="170" t="s">
        <v>81</v>
      </c>
      <c r="E26" s="186">
        <v>1</v>
      </c>
      <c r="F26" s="174">
        <v>5</v>
      </c>
      <c r="G26" s="174">
        <v>3</v>
      </c>
      <c r="H26" s="361"/>
      <c r="I26" s="173">
        <v>0</v>
      </c>
      <c r="J26" s="172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9</v>
      </c>
      <c r="AR26" s="222">
        <f>SUM(AE3:AE34)</f>
        <v>0</v>
      </c>
      <c r="AS26" s="222"/>
      <c r="AT26" s="181">
        <f t="shared" si="1"/>
        <v>9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1"/>
      <c r="F27" s="173"/>
      <c r="G27" s="183"/>
      <c r="H27" s="173"/>
      <c r="I27" s="191"/>
      <c r="J27" s="197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71"/>
      <c r="F28" s="173"/>
      <c r="G28" s="173"/>
      <c r="H28" s="173"/>
      <c r="I28" s="173"/>
      <c r="J28" s="173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240"/>
      <c r="F29" s="197"/>
      <c r="G29" s="197"/>
      <c r="H29" s="241"/>
      <c r="I29" s="197"/>
      <c r="J29" s="197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71" priority="18" stopIfTrue="1" operator="equal">
      <formula>5</formula>
    </cfRule>
  </conditionalFormatting>
  <conditionalFormatting sqref="E30:U35 S13:U22 E3:R11 N23:U25 L12:R12 K26:U29">
    <cfRule type="cellIs" dxfId="70" priority="17" stopIfTrue="1" operator="equal">
      <formula>5</formula>
    </cfRule>
  </conditionalFormatting>
  <conditionalFormatting sqref="S9:AB11 S12:V12 X12:AB12">
    <cfRule type="cellIs" dxfId="69" priority="16" stopIfTrue="1" operator="equal">
      <formula>5</formula>
    </cfRule>
  </conditionalFormatting>
  <conditionalFormatting sqref="L13:R16 N17:R22">
    <cfRule type="cellIs" dxfId="68" priority="15" stopIfTrue="1" operator="equal">
      <formula>5</formula>
    </cfRule>
  </conditionalFormatting>
  <conditionalFormatting sqref="AC13:AD14">
    <cfRule type="cellIs" dxfId="67" priority="14" stopIfTrue="1" operator="equal">
      <formula>5</formula>
    </cfRule>
  </conditionalFormatting>
  <conditionalFormatting sqref="AE15:AF16">
    <cfRule type="cellIs" dxfId="66" priority="13" stopIfTrue="1" operator="equal">
      <formula>5</formula>
    </cfRule>
  </conditionalFormatting>
  <conditionalFormatting sqref="L17:M18 K19:M25">
    <cfRule type="cellIs" dxfId="65" priority="12" stopIfTrue="1" operator="equal">
      <formula>5</formula>
    </cfRule>
  </conditionalFormatting>
  <conditionalFormatting sqref="K12:K18">
    <cfRule type="cellIs" dxfId="64" priority="11" stopIfTrue="1" operator="equal">
      <formula>5</formula>
    </cfRule>
  </conditionalFormatting>
  <conditionalFormatting sqref="E18:J20">
    <cfRule type="cellIs" dxfId="63" priority="8" stopIfTrue="1" operator="equal">
      <formula>5</formula>
    </cfRule>
  </conditionalFormatting>
  <conditionalFormatting sqref="E27:J29">
    <cfRule type="cellIs" dxfId="62" priority="7" stopIfTrue="1" operator="equal">
      <formula>5</formula>
    </cfRule>
  </conditionalFormatting>
  <conditionalFormatting sqref="S3:X8">
    <cfRule type="cellIs" dxfId="61" priority="6" stopIfTrue="1" operator="equal">
      <formula>5</formula>
    </cfRule>
  </conditionalFormatting>
  <conditionalFormatting sqref="Y3:AD8">
    <cfRule type="cellIs" dxfId="60" priority="5" stopIfTrue="1" operator="equal">
      <formula>5</formula>
    </cfRule>
  </conditionalFormatting>
  <conditionalFormatting sqref="E12:J17">
    <cfRule type="cellIs" dxfId="59" priority="2" stopIfTrue="1" operator="equal">
      <formula>5</formula>
    </cfRule>
  </conditionalFormatting>
  <conditionalFormatting sqref="E21:J26">
    <cfRule type="cellIs" dxfId="58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B0C4-2BC7-4AD9-A420-975D1F1E5C1A}">
  <sheetPr>
    <tabColor theme="4"/>
  </sheetPr>
  <dimension ref="A1:GL217"/>
  <sheetViews>
    <sheetView zoomScale="75" zoomScaleNormal="75" workbookViewId="0">
      <selection activeCell="AV3" sqref="AV3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272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640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512" t="s">
        <v>255</v>
      </c>
      <c r="C3" s="169" t="s">
        <v>70</v>
      </c>
      <c r="D3" s="329" t="s">
        <v>177</v>
      </c>
      <c r="E3" s="160"/>
      <c r="F3" s="163"/>
      <c r="G3" s="163"/>
      <c r="H3" s="352"/>
      <c r="I3" s="163"/>
      <c r="J3" s="163"/>
      <c r="K3" s="163"/>
      <c r="L3" s="161"/>
      <c r="M3" s="197"/>
      <c r="N3" s="161"/>
      <c r="O3" s="257"/>
      <c r="P3" s="257"/>
      <c r="Q3" s="257"/>
      <c r="R3" s="257"/>
      <c r="S3" s="160"/>
      <c r="T3" s="163"/>
      <c r="U3" s="163"/>
      <c r="V3" s="352"/>
      <c r="W3" s="163"/>
      <c r="X3" s="163"/>
      <c r="Y3" s="163"/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/>
      <c r="AP3" s="282"/>
      <c r="AQ3" s="283">
        <f t="shared" ref="AQ3:AQ34" si="0">SUM(E3:AN3)</f>
        <v>0</v>
      </c>
      <c r="AR3" s="284">
        <f>SUM(E3:E34)</f>
        <v>0</v>
      </c>
      <c r="AS3" s="310" t="e">
        <f>SUM((AO3+AP3)+((AO3*100)/(AO3+AP3)+((((AQ3-AR3)+((AO3+AP3)*5))*50)/((AO3+AP3)*5))))</f>
        <v>#DIV/0!</v>
      </c>
      <c r="AT3" s="166">
        <f t="shared" ref="AT3:AT34" si="1">SUM(AQ3-AR3)</f>
        <v>0</v>
      </c>
      <c r="AU3" s="285"/>
      <c r="AV3" s="351" t="s">
        <v>268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178</v>
      </c>
      <c r="C4" s="169" t="s">
        <v>70</v>
      </c>
      <c r="D4" s="329" t="s">
        <v>177</v>
      </c>
      <c r="E4" s="192"/>
      <c r="F4" s="172"/>
      <c r="G4" s="173">
        <v>0</v>
      </c>
      <c r="H4" s="174">
        <v>1</v>
      </c>
      <c r="I4" s="173">
        <v>0</v>
      </c>
      <c r="J4" s="173">
        <v>0</v>
      </c>
      <c r="K4" s="173">
        <v>0</v>
      </c>
      <c r="L4" s="173"/>
      <c r="M4" s="197"/>
      <c r="N4" s="173"/>
      <c r="O4" s="258"/>
      <c r="P4" s="258"/>
      <c r="Q4" s="258"/>
      <c r="R4" s="258"/>
      <c r="S4" s="192"/>
      <c r="T4" s="172"/>
      <c r="U4" s="173">
        <v>1</v>
      </c>
      <c r="V4" s="174">
        <v>0</v>
      </c>
      <c r="W4" s="173">
        <v>2</v>
      </c>
      <c r="X4" s="197">
        <v>2</v>
      </c>
      <c r="Y4" s="197">
        <v>2</v>
      </c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0</v>
      </c>
      <c r="AP4" s="290">
        <v>10</v>
      </c>
      <c r="AQ4" s="291">
        <f t="shared" si="0"/>
        <v>8</v>
      </c>
      <c r="AR4" s="292">
        <f>SUM(F3:F34)</f>
        <v>47</v>
      </c>
      <c r="AS4" s="310">
        <f t="shared" ref="AS4:AS11" si="2">SUM((AO4+AP4)+((AO4*100)/(AO4+AP4)+((((AQ4-AR4)+((AO4+AP4)*5))*50)/((AO4+AP4)*5))))</f>
        <v>21</v>
      </c>
      <c r="AT4" s="181">
        <f t="shared" si="1"/>
        <v>-39</v>
      </c>
      <c r="AU4" s="293" t="s">
        <v>231</v>
      </c>
      <c r="AV4" s="312">
        <f t="shared" ref="AV4:AV9" si="3">AS4</f>
        <v>21</v>
      </c>
    </row>
    <row r="5" spans="1:194" s="147" customFormat="1" ht="22.5">
      <c r="A5" s="167">
        <v>3</v>
      </c>
      <c r="B5" s="239" t="s">
        <v>266</v>
      </c>
      <c r="C5" s="169" t="s">
        <v>70</v>
      </c>
      <c r="D5" s="170" t="s">
        <v>75</v>
      </c>
      <c r="E5" s="192"/>
      <c r="F5" s="173">
        <v>5</v>
      </c>
      <c r="G5" s="172"/>
      <c r="H5" s="174">
        <v>1</v>
      </c>
      <c r="I5" s="173">
        <v>5</v>
      </c>
      <c r="J5" s="173">
        <v>4</v>
      </c>
      <c r="K5" s="183">
        <v>5</v>
      </c>
      <c r="L5" s="173"/>
      <c r="M5" s="197"/>
      <c r="N5" s="173"/>
      <c r="O5" s="258"/>
      <c r="P5" s="258"/>
      <c r="Q5" s="258"/>
      <c r="R5" s="258"/>
      <c r="S5" s="192"/>
      <c r="T5" s="173">
        <v>5</v>
      </c>
      <c r="U5" s="172"/>
      <c r="V5" s="174">
        <v>4</v>
      </c>
      <c r="W5" s="173">
        <v>3</v>
      </c>
      <c r="X5" s="173">
        <v>3</v>
      </c>
      <c r="Y5" s="183">
        <v>1</v>
      </c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4</v>
      </c>
      <c r="AP5" s="290">
        <v>6</v>
      </c>
      <c r="AQ5" s="291">
        <f t="shared" si="0"/>
        <v>36</v>
      </c>
      <c r="AR5" s="292">
        <f>SUM(G3:G34)</f>
        <v>39</v>
      </c>
      <c r="AS5" s="310">
        <f t="shared" si="2"/>
        <v>97</v>
      </c>
      <c r="AT5" s="181">
        <f t="shared" si="1"/>
        <v>-3</v>
      </c>
      <c r="AU5" s="335">
        <v>4</v>
      </c>
      <c r="AV5" s="312">
        <f t="shared" si="3"/>
        <v>97</v>
      </c>
    </row>
    <row r="6" spans="1:194" s="188" customFormat="1" ht="23.25" thickBot="1">
      <c r="A6" s="167">
        <v>4</v>
      </c>
      <c r="B6" s="239" t="s">
        <v>267</v>
      </c>
      <c r="C6" s="185" t="s">
        <v>70</v>
      </c>
      <c r="D6" s="170" t="s">
        <v>75</v>
      </c>
      <c r="E6" s="353"/>
      <c r="F6" s="174">
        <v>5</v>
      </c>
      <c r="G6" s="174">
        <v>5</v>
      </c>
      <c r="H6" s="187"/>
      <c r="I6" s="173">
        <v>0</v>
      </c>
      <c r="J6" s="173">
        <v>1</v>
      </c>
      <c r="K6" s="173">
        <v>5</v>
      </c>
      <c r="L6" s="173"/>
      <c r="M6" s="197"/>
      <c r="N6" s="173"/>
      <c r="O6" s="258"/>
      <c r="P6" s="258"/>
      <c r="Q6" s="258"/>
      <c r="R6" s="258"/>
      <c r="S6" s="353"/>
      <c r="T6" s="200">
        <v>5</v>
      </c>
      <c r="U6" s="174">
        <v>5</v>
      </c>
      <c r="V6" s="187"/>
      <c r="W6" s="173">
        <v>3</v>
      </c>
      <c r="X6" s="197">
        <v>2</v>
      </c>
      <c r="Y6" s="173">
        <v>2</v>
      </c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5</v>
      </c>
      <c r="AP6" s="290">
        <v>5</v>
      </c>
      <c r="AQ6" s="291">
        <f t="shared" si="0"/>
        <v>33</v>
      </c>
      <c r="AR6" s="292">
        <f>SUM(H3:H34)</f>
        <v>33</v>
      </c>
      <c r="AS6" s="310">
        <f t="shared" si="2"/>
        <v>110</v>
      </c>
      <c r="AT6" s="181">
        <f t="shared" si="1"/>
        <v>0</v>
      </c>
      <c r="AU6" s="293" t="s">
        <v>234</v>
      </c>
      <c r="AV6" s="312">
        <f t="shared" si="3"/>
        <v>110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111</v>
      </c>
      <c r="C7" s="169" t="s">
        <v>70</v>
      </c>
      <c r="D7" s="170" t="s">
        <v>205</v>
      </c>
      <c r="E7" s="353"/>
      <c r="F7" s="174">
        <v>5</v>
      </c>
      <c r="G7" s="174">
        <v>4</v>
      </c>
      <c r="H7" s="173">
        <v>5</v>
      </c>
      <c r="I7" s="172"/>
      <c r="J7" s="173">
        <v>5</v>
      </c>
      <c r="K7" s="173">
        <v>5</v>
      </c>
      <c r="L7" s="173"/>
      <c r="M7" s="197"/>
      <c r="N7" s="173"/>
      <c r="O7" s="258"/>
      <c r="P7" s="258"/>
      <c r="Q7" s="258"/>
      <c r="R7" s="258"/>
      <c r="S7" s="192"/>
      <c r="T7" s="173">
        <v>5</v>
      </c>
      <c r="U7" s="173">
        <v>5</v>
      </c>
      <c r="V7" s="197">
        <v>5</v>
      </c>
      <c r="W7" s="172"/>
      <c r="X7" s="173">
        <v>4</v>
      </c>
      <c r="Y7" s="173">
        <v>5</v>
      </c>
      <c r="Z7" s="173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8</v>
      </c>
      <c r="AP7" s="290">
        <v>2</v>
      </c>
      <c r="AQ7" s="291">
        <f t="shared" si="0"/>
        <v>48</v>
      </c>
      <c r="AR7" s="292">
        <f>SUM(I3:I34)</f>
        <v>24</v>
      </c>
      <c r="AS7" s="310">
        <f t="shared" si="2"/>
        <v>164</v>
      </c>
      <c r="AT7" s="181">
        <f t="shared" si="1"/>
        <v>24</v>
      </c>
      <c r="AU7" s="293" t="s">
        <v>230</v>
      </c>
      <c r="AV7" s="312">
        <f t="shared" si="3"/>
        <v>164</v>
      </c>
    </row>
    <row r="8" spans="1:194" s="147" customFormat="1" ht="22.5">
      <c r="A8" s="167">
        <v>6</v>
      </c>
      <c r="B8" s="332" t="s">
        <v>256</v>
      </c>
      <c r="C8" s="169" t="s">
        <v>70</v>
      </c>
      <c r="D8" s="189" t="s">
        <v>75</v>
      </c>
      <c r="E8" s="353"/>
      <c r="F8" s="174">
        <v>5</v>
      </c>
      <c r="G8" s="174">
        <v>5</v>
      </c>
      <c r="H8" s="173">
        <v>5</v>
      </c>
      <c r="I8" s="173">
        <v>3</v>
      </c>
      <c r="J8" s="172"/>
      <c r="K8" s="269">
        <v>4</v>
      </c>
      <c r="L8" s="173"/>
      <c r="M8" s="197"/>
      <c r="N8" s="173"/>
      <c r="O8" s="258"/>
      <c r="P8" s="258"/>
      <c r="Q8" s="258"/>
      <c r="R8" s="258"/>
      <c r="S8" s="192"/>
      <c r="T8" s="173">
        <v>5</v>
      </c>
      <c r="U8" s="173">
        <v>5</v>
      </c>
      <c r="V8" s="173">
        <v>5</v>
      </c>
      <c r="W8" s="173">
        <v>5</v>
      </c>
      <c r="X8" s="172"/>
      <c r="Y8" s="173">
        <v>2</v>
      </c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8</v>
      </c>
      <c r="AP8" s="290">
        <v>2</v>
      </c>
      <c r="AQ8" s="291">
        <f t="shared" si="0"/>
        <v>44</v>
      </c>
      <c r="AR8" s="292">
        <f>SUM(J3:J34)</f>
        <v>26</v>
      </c>
      <c r="AS8" s="310">
        <f t="shared" si="2"/>
        <v>158</v>
      </c>
      <c r="AT8" s="181">
        <f t="shared" si="1"/>
        <v>18</v>
      </c>
      <c r="AU8" s="293" t="s">
        <v>228</v>
      </c>
      <c r="AV8" s="312">
        <f t="shared" si="3"/>
        <v>158</v>
      </c>
    </row>
    <row r="9" spans="1:194" s="188" customFormat="1" ht="23.25" thickBot="1">
      <c r="A9" s="167">
        <v>7</v>
      </c>
      <c r="B9" s="239" t="s">
        <v>257</v>
      </c>
      <c r="C9" s="169" t="s">
        <v>70</v>
      </c>
      <c r="D9" s="170" t="s">
        <v>81</v>
      </c>
      <c r="E9" s="192"/>
      <c r="F9" s="173">
        <v>3</v>
      </c>
      <c r="G9" s="197">
        <v>4</v>
      </c>
      <c r="H9" s="173">
        <v>2</v>
      </c>
      <c r="I9" s="191">
        <v>1</v>
      </c>
      <c r="J9" s="197">
        <v>1</v>
      </c>
      <c r="K9" s="172"/>
      <c r="L9" s="173"/>
      <c r="M9" s="197"/>
      <c r="N9" s="173"/>
      <c r="O9" s="258"/>
      <c r="P9" s="258"/>
      <c r="Q9" s="258"/>
      <c r="R9" s="258"/>
      <c r="S9" s="354"/>
      <c r="T9" s="344">
        <v>4</v>
      </c>
      <c r="U9" s="198">
        <v>5</v>
      </c>
      <c r="V9" s="173">
        <v>5</v>
      </c>
      <c r="W9" s="191">
        <v>2</v>
      </c>
      <c r="X9" s="269">
        <v>4</v>
      </c>
      <c r="Y9" s="172"/>
      <c r="Z9" s="173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3</v>
      </c>
      <c r="AP9" s="290">
        <v>7</v>
      </c>
      <c r="AQ9" s="291">
        <f t="shared" si="0"/>
        <v>31</v>
      </c>
      <c r="AR9" s="292">
        <f>SUM(K3:K34)</f>
        <v>31</v>
      </c>
      <c r="AS9" s="310">
        <f t="shared" si="2"/>
        <v>90</v>
      </c>
      <c r="AT9" s="181">
        <f t="shared" si="1"/>
        <v>0</v>
      </c>
      <c r="AU9" s="293" t="s">
        <v>236</v>
      </c>
      <c r="AV9" s="312">
        <f t="shared" si="3"/>
        <v>90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26</v>
      </c>
      <c r="AS10" s="310" t="e">
        <f t="shared" si="2"/>
        <v>#DIV/0!</v>
      </c>
      <c r="AT10" s="181">
        <f t="shared" si="1"/>
        <v>-26</v>
      </c>
      <c r="AU10" s="293"/>
      <c r="AV10" s="312"/>
    </row>
    <row r="11" spans="1:194" s="147" customFormat="1" ht="23.25" thickBot="1">
      <c r="A11" s="167">
        <v>9</v>
      </c>
      <c r="B11" s="333" t="s">
        <v>252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29</v>
      </c>
      <c r="AS11" s="310" t="e">
        <f t="shared" si="2"/>
        <v>#DIV/0!</v>
      </c>
      <c r="AT11" s="181">
        <f t="shared" si="1"/>
        <v>-29</v>
      </c>
      <c r="AU11" s="298"/>
      <c r="AV11" s="312"/>
    </row>
    <row r="12" spans="1:194" s="188" customFormat="1" ht="24" thickBot="1">
      <c r="A12" s="167">
        <v>10</v>
      </c>
      <c r="B12" s="512" t="s">
        <v>255</v>
      </c>
      <c r="C12" s="169" t="s">
        <v>70</v>
      </c>
      <c r="D12" s="329" t="s">
        <v>177</v>
      </c>
      <c r="E12" s="160"/>
      <c r="F12" s="163"/>
      <c r="G12" s="163"/>
      <c r="H12" s="352"/>
      <c r="I12" s="163"/>
      <c r="J12" s="163"/>
      <c r="K12" s="163"/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168" t="s">
        <v>265</v>
      </c>
      <c r="C13" s="169" t="s">
        <v>70</v>
      </c>
      <c r="D13" s="329" t="s">
        <v>177</v>
      </c>
      <c r="E13" s="192"/>
      <c r="F13" s="172"/>
      <c r="G13" s="173">
        <v>1</v>
      </c>
      <c r="H13" s="174">
        <v>0</v>
      </c>
      <c r="I13" s="173">
        <v>2</v>
      </c>
      <c r="J13" s="197">
        <v>2</v>
      </c>
      <c r="K13" s="197">
        <v>2</v>
      </c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7</v>
      </c>
      <c r="AR13" s="292">
        <f>SUM(S3:S34)</f>
        <v>0</v>
      </c>
      <c r="AS13" s="308"/>
      <c r="AT13" s="181">
        <f t="shared" si="1"/>
        <v>7</v>
      </c>
      <c r="AU13" s="182"/>
      <c r="AV13" s="306"/>
    </row>
    <row r="14" spans="1:194" s="147" customFormat="1" ht="23.25">
      <c r="A14" s="167">
        <v>12</v>
      </c>
      <c r="B14" s="239" t="s">
        <v>266</v>
      </c>
      <c r="C14" s="169" t="s">
        <v>70</v>
      </c>
      <c r="D14" s="170" t="s">
        <v>75</v>
      </c>
      <c r="E14" s="192"/>
      <c r="F14" s="173">
        <v>5</v>
      </c>
      <c r="G14" s="172"/>
      <c r="H14" s="174">
        <v>4</v>
      </c>
      <c r="I14" s="173">
        <v>3</v>
      </c>
      <c r="J14" s="173">
        <v>3</v>
      </c>
      <c r="K14" s="183">
        <v>1</v>
      </c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16</v>
      </c>
      <c r="AR14" s="292">
        <f>SUM(T3:T34)</f>
        <v>24</v>
      </c>
      <c r="AS14" s="308"/>
      <c r="AT14" s="181">
        <f t="shared" si="1"/>
        <v>-8</v>
      </c>
      <c r="AU14" s="182"/>
      <c r="AV14" s="306"/>
    </row>
    <row r="15" spans="1:194" s="147" customFormat="1" ht="24" thickBot="1">
      <c r="A15" s="203">
        <v>13</v>
      </c>
      <c r="B15" s="239" t="s">
        <v>267</v>
      </c>
      <c r="C15" s="185" t="s">
        <v>70</v>
      </c>
      <c r="D15" s="170" t="s">
        <v>75</v>
      </c>
      <c r="E15" s="353"/>
      <c r="F15" s="200">
        <v>5</v>
      </c>
      <c r="G15" s="174">
        <v>5</v>
      </c>
      <c r="H15" s="187"/>
      <c r="I15" s="173">
        <v>3</v>
      </c>
      <c r="J15" s="197">
        <v>2</v>
      </c>
      <c r="K15" s="173">
        <v>2</v>
      </c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17</v>
      </c>
      <c r="AR15" s="292">
        <f>SUM(U3:U34)</f>
        <v>21</v>
      </c>
      <c r="AS15" s="308"/>
      <c r="AT15" s="181">
        <f t="shared" si="1"/>
        <v>-4</v>
      </c>
      <c r="AU15" s="182"/>
      <c r="AV15" s="306"/>
    </row>
    <row r="16" spans="1:194" s="188" customFormat="1" ht="24" thickBot="1">
      <c r="A16" s="205">
        <v>14</v>
      </c>
      <c r="B16" s="168" t="s">
        <v>111</v>
      </c>
      <c r="C16" s="169" t="s">
        <v>70</v>
      </c>
      <c r="D16" s="170" t="s">
        <v>205</v>
      </c>
      <c r="E16" s="192"/>
      <c r="F16" s="173">
        <v>5</v>
      </c>
      <c r="G16" s="173">
        <v>5</v>
      </c>
      <c r="H16" s="197">
        <v>5</v>
      </c>
      <c r="I16" s="172"/>
      <c r="J16" s="173">
        <v>4</v>
      </c>
      <c r="K16" s="173">
        <v>5</v>
      </c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24</v>
      </c>
      <c r="AR16" s="284">
        <f>SUM(V3:V34)</f>
        <v>19</v>
      </c>
      <c r="AS16" s="307"/>
      <c r="AT16" s="166">
        <f t="shared" si="1"/>
        <v>5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332" t="s">
        <v>256</v>
      </c>
      <c r="C17" s="169" t="s">
        <v>70</v>
      </c>
      <c r="D17" s="189" t="s">
        <v>75</v>
      </c>
      <c r="E17" s="192"/>
      <c r="F17" s="173">
        <v>5</v>
      </c>
      <c r="G17" s="173">
        <v>5</v>
      </c>
      <c r="H17" s="173">
        <v>5</v>
      </c>
      <c r="I17" s="173">
        <v>5</v>
      </c>
      <c r="J17" s="172"/>
      <c r="K17" s="173">
        <v>2</v>
      </c>
      <c r="L17" s="250"/>
      <c r="M17" s="252"/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22</v>
      </c>
      <c r="AR17" s="292">
        <f>SUM(W3:W34)</f>
        <v>15</v>
      </c>
      <c r="AS17" s="308"/>
      <c r="AT17" s="181">
        <f t="shared" si="1"/>
        <v>7</v>
      </c>
      <c r="AU17" s="212"/>
    </row>
    <row r="18" spans="1:194" s="147" customFormat="1" ht="23.25">
      <c r="A18" s="167">
        <v>2</v>
      </c>
      <c r="B18" s="239" t="s">
        <v>257</v>
      </c>
      <c r="C18" s="169" t="s">
        <v>70</v>
      </c>
      <c r="D18" s="170" t="s">
        <v>81</v>
      </c>
      <c r="E18" s="354"/>
      <c r="F18" s="344">
        <v>4</v>
      </c>
      <c r="G18" s="198">
        <v>5</v>
      </c>
      <c r="H18" s="173">
        <v>5</v>
      </c>
      <c r="I18" s="191">
        <v>2</v>
      </c>
      <c r="J18" s="269">
        <v>4</v>
      </c>
      <c r="K18" s="172"/>
      <c r="L18" s="269"/>
      <c r="M18" s="197"/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20</v>
      </c>
      <c r="AR18" s="301">
        <f>SUM(X3:X34)</f>
        <v>15</v>
      </c>
      <c r="AS18" s="303"/>
      <c r="AT18" s="181">
        <f t="shared" si="1"/>
        <v>5</v>
      </c>
      <c r="AU18" s="215"/>
    </row>
    <row r="19" spans="1:194" s="188" customFormat="1" ht="24" thickBot="1">
      <c r="A19" s="167">
        <v>3</v>
      </c>
      <c r="B19" s="268"/>
      <c r="C19" s="322"/>
      <c r="D19" s="324"/>
      <c r="E19" s="240"/>
      <c r="F19" s="197"/>
      <c r="G19" s="197"/>
      <c r="H19" s="200"/>
      <c r="I19" s="197"/>
      <c r="J19" s="197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12</v>
      </c>
      <c r="AS19" s="303"/>
      <c r="AT19" s="181">
        <f t="shared" si="1"/>
        <v>-4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8"/>
      <c r="C20" s="322"/>
      <c r="D20" s="324"/>
      <c r="E20" s="264"/>
      <c r="F20" s="325"/>
      <c r="G20" s="200"/>
      <c r="H20" s="200"/>
      <c r="I20" s="197"/>
      <c r="J20" s="198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0</v>
      </c>
      <c r="AS20" s="303"/>
      <c r="AT20" s="181">
        <f t="shared" si="1"/>
        <v>10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0</v>
      </c>
      <c r="AS21" s="303"/>
      <c r="AT21" s="181">
        <f t="shared" si="1"/>
        <v>9</v>
      </c>
      <c r="AU21" s="216"/>
    </row>
    <row r="22" spans="1:194" s="219" customFormat="1" ht="24" thickBot="1">
      <c r="A22" s="167">
        <v>6</v>
      </c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0</v>
      </c>
      <c r="AS22" s="303"/>
      <c r="AT22" s="181">
        <f t="shared" si="1"/>
        <v>10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0</v>
      </c>
      <c r="AS23" s="303"/>
      <c r="AT23" s="181">
        <f t="shared" si="1"/>
        <v>10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57" priority="9" stopIfTrue="1" operator="equal">
      <formula>5</formula>
    </cfRule>
  </conditionalFormatting>
  <conditionalFormatting sqref="E26:U35 S13:U22 E3:R11 N23:U25 L12:R12">
    <cfRule type="cellIs" dxfId="56" priority="8" stopIfTrue="1" operator="equal">
      <formula>5</formula>
    </cfRule>
  </conditionalFormatting>
  <conditionalFormatting sqref="S12:V12 X12:AB12 S3:AB11">
    <cfRule type="cellIs" dxfId="55" priority="7" stopIfTrue="1" operator="equal">
      <formula>5</formula>
    </cfRule>
  </conditionalFormatting>
  <conditionalFormatting sqref="L13:R16 N17:R22">
    <cfRule type="cellIs" dxfId="54" priority="6" stopIfTrue="1" operator="equal">
      <formula>5</formula>
    </cfRule>
  </conditionalFormatting>
  <conditionalFormatting sqref="AC13:AD14">
    <cfRule type="cellIs" dxfId="53" priority="5" stopIfTrue="1" operator="equal">
      <formula>5</formula>
    </cfRule>
  </conditionalFormatting>
  <conditionalFormatting sqref="AE15:AF16">
    <cfRule type="cellIs" dxfId="52" priority="4" stopIfTrue="1" operator="equal">
      <formula>5</formula>
    </cfRule>
  </conditionalFormatting>
  <conditionalFormatting sqref="E19:M25 L17:M18">
    <cfRule type="cellIs" dxfId="51" priority="3" stopIfTrue="1" operator="equal">
      <formula>5</formula>
    </cfRule>
  </conditionalFormatting>
  <conditionalFormatting sqref="E12:K18">
    <cfRule type="cellIs" dxfId="50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9A66-8CB3-4412-AE4E-C7E37B10A6DE}">
  <sheetPr>
    <tabColor theme="4"/>
  </sheetPr>
  <dimension ref="A1:GL217"/>
  <sheetViews>
    <sheetView zoomScale="75" zoomScaleNormal="75" workbookViewId="0">
      <selection activeCell="AR9" sqref="AR9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hidden="1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349" t="s">
        <v>264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725.33333333333348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262</v>
      </c>
      <c r="C3" s="169" t="s">
        <v>69</v>
      </c>
      <c r="D3" s="329" t="s">
        <v>161</v>
      </c>
      <c r="E3" s="160"/>
      <c r="F3" s="161">
        <v>4</v>
      </c>
      <c r="G3" s="161">
        <v>5</v>
      </c>
      <c r="H3" s="162">
        <v>5</v>
      </c>
      <c r="I3" s="243">
        <v>5</v>
      </c>
      <c r="J3" s="161">
        <v>5</v>
      </c>
      <c r="K3" s="161">
        <v>5</v>
      </c>
      <c r="L3" s="161"/>
      <c r="M3" s="197"/>
      <c r="N3" s="161"/>
      <c r="O3" s="257"/>
      <c r="P3" s="257"/>
      <c r="Q3" s="257"/>
      <c r="R3" s="257"/>
      <c r="S3" s="160"/>
      <c r="T3" s="161"/>
      <c r="U3" s="161"/>
      <c r="V3" s="162"/>
      <c r="W3" s="161"/>
      <c r="X3" s="161"/>
      <c r="Y3" s="161"/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5</v>
      </c>
      <c r="AP3" s="282">
        <v>1</v>
      </c>
      <c r="AQ3" s="283">
        <f t="shared" ref="AQ3:AQ34" si="0">SUM(E3:AN3)</f>
        <v>29</v>
      </c>
      <c r="AR3" s="284">
        <f>SUM(E3:E34)</f>
        <v>14</v>
      </c>
      <c r="AS3" s="310">
        <f>SUM((AO3+AP3)+((AO3*100)/(AO3+AP3)+((((AQ3-AR3)+((AO3+AP3)*5))*50)/((AO3+AP3)*5))))</f>
        <v>164.33333333333331</v>
      </c>
      <c r="AT3" s="166">
        <f t="shared" ref="AT3:AT34" si="1">SUM(AQ3-AR3)</f>
        <v>15</v>
      </c>
      <c r="AU3" s="285" t="s">
        <v>230</v>
      </c>
      <c r="AV3" s="312">
        <f>AS3</f>
        <v>164.33333333333331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181</v>
      </c>
      <c r="C4" s="169" t="s">
        <v>69</v>
      </c>
      <c r="D4" s="342" t="s">
        <v>75</v>
      </c>
      <c r="E4" s="171">
        <v>5</v>
      </c>
      <c r="F4" s="172"/>
      <c r="G4" s="269">
        <v>4</v>
      </c>
      <c r="H4" s="174">
        <v>4</v>
      </c>
      <c r="I4" s="173">
        <v>5</v>
      </c>
      <c r="J4" s="173">
        <v>1</v>
      </c>
      <c r="K4" s="173">
        <v>3</v>
      </c>
      <c r="L4" s="173"/>
      <c r="M4" s="197"/>
      <c r="N4" s="173"/>
      <c r="O4" s="258"/>
      <c r="P4" s="258"/>
      <c r="Q4" s="258"/>
      <c r="R4" s="258"/>
      <c r="S4" s="240"/>
      <c r="T4" s="172"/>
      <c r="U4" s="173"/>
      <c r="V4" s="174"/>
      <c r="W4" s="173"/>
      <c r="X4" s="197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3</v>
      </c>
      <c r="AP4" s="290">
        <v>3</v>
      </c>
      <c r="AQ4" s="291">
        <f t="shared" si="0"/>
        <v>22</v>
      </c>
      <c r="AR4" s="292">
        <f>SUM(F3:F34)</f>
        <v>26</v>
      </c>
      <c r="AS4" s="310">
        <f t="shared" ref="AS4:AS11" si="2">SUM((AO4+AP4)+((AO4*100)/(AO4+AP4)+((((AQ4-AR4)+((AO4+AP4)*5))*50)/((AO4+AP4)*5))))</f>
        <v>99.333333333333343</v>
      </c>
      <c r="AT4" s="181">
        <f t="shared" si="1"/>
        <v>-4</v>
      </c>
      <c r="AU4" s="293" t="s">
        <v>227</v>
      </c>
      <c r="AV4" s="312">
        <f t="shared" ref="AV4:AV9" si="3">AS4</f>
        <v>99.333333333333343</v>
      </c>
    </row>
    <row r="5" spans="1:194" s="147" customFormat="1" ht="22.5">
      <c r="A5" s="167">
        <v>3</v>
      </c>
      <c r="B5" s="239" t="s">
        <v>176</v>
      </c>
      <c r="C5" s="169" t="s">
        <v>69</v>
      </c>
      <c r="D5" s="329" t="s">
        <v>177</v>
      </c>
      <c r="E5" s="171">
        <v>2</v>
      </c>
      <c r="F5" s="173">
        <v>3</v>
      </c>
      <c r="G5" s="172"/>
      <c r="H5" s="174">
        <v>1</v>
      </c>
      <c r="I5" s="173">
        <v>5</v>
      </c>
      <c r="J5" s="173">
        <v>3</v>
      </c>
      <c r="K5" s="183">
        <v>5</v>
      </c>
      <c r="L5" s="173"/>
      <c r="M5" s="197"/>
      <c r="N5" s="173"/>
      <c r="O5" s="258"/>
      <c r="P5" s="258"/>
      <c r="Q5" s="258"/>
      <c r="R5" s="258"/>
      <c r="S5" s="171"/>
      <c r="T5" s="173"/>
      <c r="U5" s="172"/>
      <c r="V5" s="174"/>
      <c r="W5" s="173"/>
      <c r="X5" s="173"/>
      <c r="Y5" s="183"/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2</v>
      </c>
      <c r="AP5" s="290">
        <v>4</v>
      </c>
      <c r="AQ5" s="291">
        <f t="shared" si="0"/>
        <v>19</v>
      </c>
      <c r="AR5" s="292">
        <f>SUM(G3:G34)</f>
        <v>25</v>
      </c>
      <c r="AS5" s="310">
        <f t="shared" si="2"/>
        <v>79.333333333333343</v>
      </c>
      <c r="AT5" s="181">
        <f t="shared" si="1"/>
        <v>-6</v>
      </c>
      <c r="AU5" s="335">
        <v>6</v>
      </c>
      <c r="AV5" s="312">
        <f t="shared" si="3"/>
        <v>79.333333333333343</v>
      </c>
    </row>
    <row r="6" spans="1:194" s="188" customFormat="1" ht="23.25" thickBot="1">
      <c r="A6" s="167">
        <v>4</v>
      </c>
      <c r="B6" s="239" t="s">
        <v>263</v>
      </c>
      <c r="C6" s="185" t="s">
        <v>69</v>
      </c>
      <c r="D6" s="329" t="s">
        <v>177</v>
      </c>
      <c r="E6" s="186">
        <v>3</v>
      </c>
      <c r="F6" s="174">
        <v>5</v>
      </c>
      <c r="G6" s="174">
        <v>5</v>
      </c>
      <c r="H6" s="187"/>
      <c r="I6" s="173">
        <v>5</v>
      </c>
      <c r="J6" s="173">
        <v>4</v>
      </c>
      <c r="K6" s="173">
        <v>5</v>
      </c>
      <c r="L6" s="173"/>
      <c r="M6" s="197"/>
      <c r="N6" s="173"/>
      <c r="O6" s="258"/>
      <c r="P6" s="258"/>
      <c r="Q6" s="258"/>
      <c r="R6" s="258"/>
      <c r="S6" s="186"/>
      <c r="T6" s="200"/>
      <c r="U6" s="174"/>
      <c r="V6" s="187"/>
      <c r="W6" s="173"/>
      <c r="X6" s="197"/>
      <c r="Y6" s="173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4</v>
      </c>
      <c r="AP6" s="290">
        <v>2</v>
      </c>
      <c r="AQ6" s="291">
        <f t="shared" si="0"/>
        <v>27</v>
      </c>
      <c r="AR6" s="292">
        <f>SUM(H3:H34)</f>
        <v>18</v>
      </c>
      <c r="AS6" s="310">
        <f t="shared" si="2"/>
        <v>137.66666666666669</v>
      </c>
      <c r="AT6" s="181">
        <f t="shared" si="1"/>
        <v>9</v>
      </c>
      <c r="AU6" s="293" t="s">
        <v>228</v>
      </c>
      <c r="AV6" s="312">
        <f t="shared" si="3"/>
        <v>137.66666666666669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58" t="s">
        <v>258</v>
      </c>
      <c r="C7" s="169" t="s">
        <v>69</v>
      </c>
      <c r="D7" s="329" t="s">
        <v>177</v>
      </c>
      <c r="E7" s="186">
        <v>2</v>
      </c>
      <c r="F7" s="174">
        <v>4</v>
      </c>
      <c r="G7" s="174">
        <v>4</v>
      </c>
      <c r="H7" s="173">
        <v>1</v>
      </c>
      <c r="I7" s="172"/>
      <c r="J7" s="173">
        <v>5</v>
      </c>
      <c r="K7" s="173">
        <v>5</v>
      </c>
      <c r="L7" s="173"/>
      <c r="M7" s="197"/>
      <c r="N7" s="173"/>
      <c r="O7" s="258"/>
      <c r="P7" s="258"/>
      <c r="Q7" s="258"/>
      <c r="R7" s="258"/>
      <c r="S7" s="171"/>
      <c r="T7" s="173"/>
      <c r="U7" s="173"/>
      <c r="V7" s="197"/>
      <c r="W7" s="172"/>
      <c r="X7" s="173"/>
      <c r="Y7" s="173"/>
      <c r="Z7" s="173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2</v>
      </c>
      <c r="AP7" s="290">
        <v>4</v>
      </c>
      <c r="AQ7" s="291">
        <f t="shared" si="0"/>
        <v>21</v>
      </c>
      <c r="AR7" s="292">
        <f>SUM(I3:I34)</f>
        <v>23</v>
      </c>
      <c r="AS7" s="310">
        <f t="shared" si="2"/>
        <v>86</v>
      </c>
      <c r="AT7" s="181">
        <f t="shared" si="1"/>
        <v>-2</v>
      </c>
      <c r="AU7" s="293" t="s">
        <v>236</v>
      </c>
      <c r="AV7" s="312">
        <f t="shared" si="3"/>
        <v>86</v>
      </c>
    </row>
    <row r="8" spans="1:194" s="147" customFormat="1" ht="22.5">
      <c r="A8" s="167">
        <v>6</v>
      </c>
      <c r="B8" s="239" t="s">
        <v>260</v>
      </c>
      <c r="C8" s="185" t="s">
        <v>69</v>
      </c>
      <c r="D8" s="342" t="s">
        <v>175</v>
      </c>
      <c r="E8" s="186">
        <v>2</v>
      </c>
      <c r="F8" s="174">
        <v>5</v>
      </c>
      <c r="G8" s="174">
        <v>5</v>
      </c>
      <c r="H8" s="173">
        <v>5</v>
      </c>
      <c r="I8" s="173">
        <v>2</v>
      </c>
      <c r="J8" s="172"/>
      <c r="K8" s="173">
        <v>5</v>
      </c>
      <c r="L8" s="173"/>
      <c r="M8" s="197"/>
      <c r="N8" s="173"/>
      <c r="O8" s="258"/>
      <c r="P8" s="258"/>
      <c r="Q8" s="258"/>
      <c r="R8" s="258"/>
      <c r="S8" s="171"/>
      <c r="T8" s="173"/>
      <c r="U8" s="173"/>
      <c r="V8" s="173"/>
      <c r="W8" s="173"/>
      <c r="X8" s="172"/>
      <c r="Y8" s="173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4</v>
      </c>
      <c r="AP8" s="290">
        <v>2</v>
      </c>
      <c r="AQ8" s="291">
        <f t="shared" si="0"/>
        <v>24</v>
      </c>
      <c r="AR8" s="292">
        <f>SUM(J3:J34)</f>
        <v>18</v>
      </c>
      <c r="AS8" s="310">
        <f t="shared" si="2"/>
        <v>132.66666666666669</v>
      </c>
      <c r="AT8" s="181">
        <f t="shared" si="1"/>
        <v>6</v>
      </c>
      <c r="AU8" s="293" t="s">
        <v>234</v>
      </c>
      <c r="AV8" s="312">
        <f t="shared" si="3"/>
        <v>132.66666666666669</v>
      </c>
    </row>
    <row r="9" spans="1:194" s="188" customFormat="1" ht="23.25" thickBot="1">
      <c r="A9" s="167">
        <v>7</v>
      </c>
      <c r="B9" s="168" t="s">
        <v>188</v>
      </c>
      <c r="C9" s="169" t="s">
        <v>69</v>
      </c>
      <c r="D9" s="342" t="s">
        <v>253</v>
      </c>
      <c r="E9" s="171">
        <v>0</v>
      </c>
      <c r="F9" s="173">
        <v>5</v>
      </c>
      <c r="G9" s="197">
        <v>2</v>
      </c>
      <c r="H9" s="173">
        <v>2</v>
      </c>
      <c r="I9" s="191">
        <v>1</v>
      </c>
      <c r="J9" s="197">
        <v>0</v>
      </c>
      <c r="K9" s="172"/>
      <c r="L9" s="173"/>
      <c r="M9" s="197"/>
      <c r="N9" s="173"/>
      <c r="O9" s="258"/>
      <c r="P9" s="258"/>
      <c r="Q9" s="258"/>
      <c r="R9" s="258"/>
      <c r="S9" s="242"/>
      <c r="T9" s="344"/>
      <c r="U9" s="198"/>
      <c r="V9" s="173"/>
      <c r="W9" s="191"/>
      <c r="X9" s="173"/>
      <c r="Y9" s="172"/>
      <c r="Z9" s="173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0</v>
      </c>
      <c r="AP9" s="290">
        <v>6</v>
      </c>
      <c r="AQ9" s="291">
        <f t="shared" si="0"/>
        <v>10</v>
      </c>
      <c r="AR9" s="292">
        <f>SUM(K3:K34)</f>
        <v>28</v>
      </c>
      <c r="AS9" s="310">
        <f t="shared" si="2"/>
        <v>26</v>
      </c>
      <c r="AT9" s="181">
        <f t="shared" si="1"/>
        <v>-18</v>
      </c>
      <c r="AU9" s="293" t="s">
        <v>238</v>
      </c>
      <c r="AV9" s="312">
        <f t="shared" si="3"/>
        <v>26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31</v>
      </c>
      <c r="AS10" s="310" t="e">
        <f t="shared" si="2"/>
        <v>#DIV/0!</v>
      </c>
      <c r="AT10" s="181">
        <f t="shared" si="1"/>
        <v>-31</v>
      </c>
      <c r="AU10" s="293"/>
      <c r="AV10" s="312"/>
    </row>
    <row r="11" spans="1:194" s="147" customFormat="1" ht="22.5">
      <c r="A11" s="167">
        <v>9</v>
      </c>
      <c r="B11" s="267"/>
      <c r="C11" s="322"/>
      <c r="D11" s="327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39</v>
      </c>
      <c r="AS11" s="310" t="e">
        <f t="shared" si="2"/>
        <v>#DIV/0!</v>
      </c>
      <c r="AT11" s="181">
        <f t="shared" si="1"/>
        <v>-39</v>
      </c>
      <c r="AU11" s="298"/>
      <c r="AV11" s="312"/>
    </row>
    <row r="12" spans="1:194" s="188" customFormat="1" ht="24" thickBot="1">
      <c r="A12" s="167">
        <v>10</v>
      </c>
      <c r="B12" s="266"/>
      <c r="C12" s="322"/>
      <c r="D12" s="338"/>
      <c r="E12" s="265"/>
      <c r="F12" s="252"/>
      <c r="G12" s="252"/>
      <c r="H12" s="263"/>
      <c r="I12" s="252"/>
      <c r="J12" s="252"/>
      <c r="K12" s="252"/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158"/>
      <c r="C13" s="169"/>
      <c r="D13" s="329"/>
      <c r="E13" s="240"/>
      <c r="F13" s="197"/>
      <c r="G13" s="197"/>
      <c r="H13" s="200"/>
      <c r="I13" s="197"/>
      <c r="J13" s="197"/>
      <c r="K13" s="197"/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0</v>
      </c>
      <c r="AR13" s="292">
        <f>SUM(S3:S34)</f>
        <v>0</v>
      </c>
      <c r="AS13" s="308"/>
      <c r="AT13" s="181">
        <f t="shared" si="1"/>
        <v>0</v>
      </c>
      <c r="AU13" s="182"/>
      <c r="AV13" s="306"/>
    </row>
    <row r="14" spans="1:194" s="147" customFormat="1" ht="23.25">
      <c r="A14" s="167">
        <v>12</v>
      </c>
      <c r="B14" s="168"/>
      <c r="C14" s="169"/>
      <c r="D14" s="342"/>
      <c r="E14" s="240"/>
      <c r="F14" s="197"/>
      <c r="G14" s="197"/>
      <c r="H14" s="200"/>
      <c r="I14" s="197"/>
      <c r="J14" s="197"/>
      <c r="K14" s="197"/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0</v>
      </c>
      <c r="AR14" s="292">
        <f>SUM(T3:T34)</f>
        <v>0</v>
      </c>
      <c r="AS14" s="308"/>
      <c r="AT14" s="181">
        <f t="shared" si="1"/>
        <v>0</v>
      </c>
      <c r="AU14" s="182"/>
      <c r="AV14" s="306"/>
    </row>
    <row r="15" spans="1:194" s="147" customFormat="1" ht="24" thickBot="1">
      <c r="A15" s="203">
        <v>13</v>
      </c>
      <c r="B15" s="239"/>
      <c r="C15" s="169"/>
      <c r="D15" s="342"/>
      <c r="E15" s="264"/>
      <c r="F15" s="200"/>
      <c r="G15" s="200"/>
      <c r="H15" s="200"/>
      <c r="I15" s="197"/>
      <c r="J15" s="197"/>
      <c r="K15" s="197"/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0</v>
      </c>
      <c r="AR15" s="292">
        <f>SUM(U3:U34)</f>
        <v>0</v>
      </c>
      <c r="AS15" s="308"/>
      <c r="AT15" s="181">
        <f t="shared" si="1"/>
        <v>0</v>
      </c>
      <c r="AU15" s="182"/>
      <c r="AV15" s="306"/>
    </row>
    <row r="16" spans="1:194" s="188" customFormat="1" ht="24" thickBot="1">
      <c r="A16" s="205">
        <v>14</v>
      </c>
      <c r="B16" s="239"/>
      <c r="C16" s="185"/>
      <c r="D16" s="342"/>
      <c r="E16" s="240"/>
      <c r="F16" s="197"/>
      <c r="G16" s="197"/>
      <c r="H16" s="197"/>
      <c r="I16" s="197"/>
      <c r="J16" s="197"/>
      <c r="K16" s="197"/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0</v>
      </c>
      <c r="AR16" s="284">
        <f>SUM(V3:V34)</f>
        <v>0</v>
      </c>
      <c r="AS16" s="307"/>
      <c r="AT16" s="166">
        <f t="shared" si="1"/>
        <v>0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168"/>
      <c r="C17" s="169"/>
      <c r="D17" s="342"/>
      <c r="E17" s="240"/>
      <c r="F17" s="197"/>
      <c r="G17" s="197"/>
      <c r="H17" s="197"/>
      <c r="I17" s="197"/>
      <c r="J17" s="197"/>
      <c r="K17" s="197"/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7</v>
      </c>
      <c r="AR17" s="292">
        <f>SUM(W3:W34)</f>
        <v>0</v>
      </c>
      <c r="AS17" s="308"/>
      <c r="AT17" s="181">
        <f t="shared" si="1"/>
        <v>7</v>
      </c>
      <c r="AU17" s="212"/>
    </row>
    <row r="18" spans="1:194" s="147" customFormat="1" ht="23.25">
      <c r="A18" s="167">
        <v>2</v>
      </c>
      <c r="B18" s="332"/>
      <c r="C18" s="169"/>
      <c r="D18" s="343"/>
      <c r="E18" s="242"/>
      <c r="F18" s="341"/>
      <c r="G18" s="198"/>
      <c r="H18" s="197"/>
      <c r="I18" s="241"/>
      <c r="J18" s="197"/>
      <c r="K18" s="197"/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8</v>
      </c>
      <c r="AR18" s="301">
        <f>SUM(X3:X34)</f>
        <v>0</v>
      </c>
      <c r="AS18" s="303"/>
      <c r="AT18" s="181">
        <f t="shared" si="1"/>
        <v>8</v>
      </c>
      <c r="AU18" s="215"/>
    </row>
    <row r="19" spans="1:194" s="188" customFormat="1" ht="24" thickBot="1">
      <c r="A19" s="167">
        <v>3</v>
      </c>
      <c r="B19" s="239"/>
      <c r="C19" s="169"/>
      <c r="D19" s="342"/>
      <c r="E19" s="240"/>
      <c r="F19" s="197"/>
      <c r="G19" s="197"/>
      <c r="H19" s="200"/>
      <c r="I19" s="197"/>
      <c r="J19" s="197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0</v>
      </c>
      <c r="AS19" s="303"/>
      <c r="AT19" s="181">
        <f t="shared" si="1"/>
        <v>8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8"/>
      <c r="C20" s="322"/>
      <c r="D20" s="324"/>
      <c r="E20" s="264"/>
      <c r="F20" s="325"/>
      <c r="G20" s="200"/>
      <c r="H20" s="200"/>
      <c r="I20" s="197"/>
      <c r="J20" s="198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0</v>
      </c>
      <c r="AS20" s="303"/>
      <c r="AT20" s="181">
        <f t="shared" si="1"/>
        <v>10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0</v>
      </c>
      <c r="AS21" s="303"/>
      <c r="AT21" s="181">
        <f t="shared" si="1"/>
        <v>9</v>
      </c>
      <c r="AU21" s="216"/>
    </row>
    <row r="22" spans="1:194" s="219" customFormat="1" ht="24" thickBot="1">
      <c r="A22" s="167">
        <v>6</v>
      </c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0</v>
      </c>
      <c r="AS22" s="303"/>
      <c r="AT22" s="181">
        <f t="shared" si="1"/>
        <v>10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0</v>
      </c>
      <c r="AS23" s="303"/>
      <c r="AT23" s="181">
        <f t="shared" si="1"/>
        <v>10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49" priority="8" stopIfTrue="1" operator="equal">
      <formula>5</formula>
    </cfRule>
  </conditionalFormatting>
  <conditionalFormatting sqref="E26:U35 S13:U22 E3:R11 N23:U25 L12:R12">
    <cfRule type="cellIs" dxfId="48" priority="7" stopIfTrue="1" operator="equal">
      <formula>5</formula>
    </cfRule>
  </conditionalFormatting>
  <conditionalFormatting sqref="S12:V12 X12:AB12 S3:AB11">
    <cfRule type="cellIs" dxfId="47" priority="6" stopIfTrue="1" operator="equal">
      <formula>5</formula>
    </cfRule>
  </conditionalFormatting>
  <conditionalFormatting sqref="L13:R16 N17:R22">
    <cfRule type="cellIs" dxfId="46" priority="5" stopIfTrue="1" operator="equal">
      <formula>5</formula>
    </cfRule>
  </conditionalFormatting>
  <conditionalFormatting sqref="AC13:AD14">
    <cfRule type="cellIs" dxfId="45" priority="4" stopIfTrue="1" operator="equal">
      <formula>5</formula>
    </cfRule>
  </conditionalFormatting>
  <conditionalFormatting sqref="AE15:AF16">
    <cfRule type="cellIs" dxfId="44" priority="3" stopIfTrue="1" operator="equal">
      <formula>5</formula>
    </cfRule>
  </conditionalFormatting>
  <conditionalFormatting sqref="E19:M25 L17:M18">
    <cfRule type="cellIs" dxfId="43" priority="2" stopIfTrue="1" operator="equal">
      <formula>5</formula>
    </cfRule>
  </conditionalFormatting>
  <conditionalFormatting sqref="E12:K18">
    <cfRule type="cellIs" dxfId="42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6511-5BFA-485E-AE35-4D0109F449DD}">
  <sheetPr>
    <tabColor rgb="FF00FFFF"/>
  </sheetPr>
  <dimension ref="A1:GL217"/>
  <sheetViews>
    <sheetView zoomScale="75" zoomScaleNormal="75" workbookViewId="0">
      <selection activeCell="D7" sqref="D7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customWidth="1"/>
    <col min="27" max="27" width="4.125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283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1044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159</v>
      </c>
      <c r="C3" s="169" t="s">
        <v>232</v>
      </c>
      <c r="D3" s="159" t="s">
        <v>233</v>
      </c>
      <c r="E3" s="160"/>
      <c r="F3" s="161">
        <v>2</v>
      </c>
      <c r="G3" s="161">
        <v>4</v>
      </c>
      <c r="H3" s="162">
        <v>0</v>
      </c>
      <c r="I3" s="243">
        <v>1</v>
      </c>
      <c r="J3" s="161">
        <v>3</v>
      </c>
      <c r="K3" s="161">
        <v>3</v>
      </c>
      <c r="L3" s="161">
        <v>5</v>
      </c>
      <c r="M3" s="197">
        <v>5</v>
      </c>
      <c r="N3" s="161"/>
      <c r="O3" s="257"/>
      <c r="P3" s="257"/>
      <c r="Q3" s="257"/>
      <c r="R3" s="257"/>
      <c r="S3" s="160"/>
      <c r="T3" s="161">
        <v>0</v>
      </c>
      <c r="U3" s="161">
        <v>4</v>
      </c>
      <c r="V3" s="162">
        <v>1</v>
      </c>
      <c r="W3" s="161">
        <v>0</v>
      </c>
      <c r="X3" s="161">
        <v>0</v>
      </c>
      <c r="Y3" s="161">
        <v>3</v>
      </c>
      <c r="Z3" s="161">
        <v>2</v>
      </c>
      <c r="AA3" s="243">
        <v>5</v>
      </c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3</v>
      </c>
      <c r="AP3" s="282">
        <v>13</v>
      </c>
      <c r="AQ3" s="283">
        <f t="shared" ref="AQ3:AQ34" si="0">SUM(E3:AN3)</f>
        <v>38</v>
      </c>
      <c r="AR3" s="284">
        <f>SUM(E3:E34)</f>
        <v>72</v>
      </c>
      <c r="AS3" s="310">
        <f>SUM((AO3+AP3)+((AO3*100)/(AO3+AP3)+((((AQ3-AR3)+((AO3+AP3)*5))*50)/((AO3+AP3)*5))))</f>
        <v>63.5</v>
      </c>
      <c r="AT3" s="166">
        <f t="shared" ref="AT3:AT34" si="1">SUM(AQ3-AR3)</f>
        <v>-34</v>
      </c>
      <c r="AU3" s="285" t="s">
        <v>237</v>
      </c>
      <c r="AV3" s="312">
        <f>AS3</f>
        <v>63.5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91</v>
      </c>
      <c r="C4" s="169" t="s">
        <v>232</v>
      </c>
      <c r="D4" s="170" t="s">
        <v>233</v>
      </c>
      <c r="E4" s="171">
        <v>5</v>
      </c>
      <c r="F4" s="172"/>
      <c r="G4" s="173">
        <v>5</v>
      </c>
      <c r="H4" s="174">
        <v>3</v>
      </c>
      <c r="I4" s="173">
        <v>5</v>
      </c>
      <c r="J4" s="173">
        <v>2</v>
      </c>
      <c r="K4" s="173">
        <v>3</v>
      </c>
      <c r="L4" s="173">
        <v>4</v>
      </c>
      <c r="M4" s="197">
        <v>5</v>
      </c>
      <c r="N4" s="173"/>
      <c r="O4" s="258"/>
      <c r="P4" s="258"/>
      <c r="Q4" s="258"/>
      <c r="R4" s="258"/>
      <c r="S4" s="242">
        <v>5</v>
      </c>
      <c r="T4" s="172"/>
      <c r="U4" s="173">
        <v>5</v>
      </c>
      <c r="V4" s="174">
        <v>3</v>
      </c>
      <c r="W4" s="173">
        <v>5</v>
      </c>
      <c r="X4" s="269">
        <v>2</v>
      </c>
      <c r="Y4" s="173">
        <v>5</v>
      </c>
      <c r="Z4" s="269">
        <v>3</v>
      </c>
      <c r="AA4" s="197">
        <v>5</v>
      </c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11</v>
      </c>
      <c r="AP4" s="290">
        <v>5</v>
      </c>
      <c r="AQ4" s="291">
        <f t="shared" si="0"/>
        <v>65</v>
      </c>
      <c r="AR4" s="292">
        <f>SUM(F3:F34)</f>
        <v>44</v>
      </c>
      <c r="AS4" s="310">
        <f t="shared" ref="AS4:AS11" si="2">SUM((AO4+AP4)+((AO4*100)/(AO4+AP4)+((((AQ4-AR4)+((AO4+AP4)*5))*50)/((AO4+AP4)*5))))</f>
        <v>147.875</v>
      </c>
      <c r="AT4" s="181">
        <f t="shared" si="1"/>
        <v>21</v>
      </c>
      <c r="AU4" s="293" t="s">
        <v>234</v>
      </c>
      <c r="AV4" s="312">
        <f t="shared" ref="AV4:AV11" si="3">AS4</f>
        <v>147.875</v>
      </c>
    </row>
    <row r="5" spans="1:194" s="147" customFormat="1" ht="22.5">
      <c r="A5" s="167">
        <v>3</v>
      </c>
      <c r="B5" s="199" t="s">
        <v>93</v>
      </c>
      <c r="C5" s="169" t="s">
        <v>2</v>
      </c>
      <c r="D5" s="170" t="s">
        <v>233</v>
      </c>
      <c r="E5" s="171">
        <v>5</v>
      </c>
      <c r="F5" s="173">
        <v>1</v>
      </c>
      <c r="G5" s="172"/>
      <c r="H5" s="174">
        <v>0</v>
      </c>
      <c r="I5" s="173">
        <v>4</v>
      </c>
      <c r="J5" s="173">
        <v>3</v>
      </c>
      <c r="K5" s="183">
        <v>2</v>
      </c>
      <c r="L5" s="173">
        <v>4</v>
      </c>
      <c r="M5" s="197">
        <v>3</v>
      </c>
      <c r="N5" s="173"/>
      <c r="O5" s="258"/>
      <c r="P5" s="258"/>
      <c r="Q5" s="258"/>
      <c r="R5" s="258"/>
      <c r="S5" s="171">
        <v>5</v>
      </c>
      <c r="T5" s="173">
        <v>3</v>
      </c>
      <c r="U5" s="172"/>
      <c r="V5" s="174">
        <v>1</v>
      </c>
      <c r="W5" s="173">
        <v>2</v>
      </c>
      <c r="X5" s="173">
        <v>2</v>
      </c>
      <c r="Y5" s="183">
        <v>0</v>
      </c>
      <c r="Z5" s="173">
        <v>3</v>
      </c>
      <c r="AA5" s="197">
        <v>5</v>
      </c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3</v>
      </c>
      <c r="AP5" s="290">
        <v>13</v>
      </c>
      <c r="AQ5" s="291">
        <f t="shared" si="0"/>
        <v>43</v>
      </c>
      <c r="AR5" s="292">
        <f>SUM(G3:G34)</f>
        <v>77</v>
      </c>
      <c r="AS5" s="310">
        <f t="shared" si="2"/>
        <v>63.5</v>
      </c>
      <c r="AT5" s="181">
        <f t="shared" si="1"/>
        <v>-34</v>
      </c>
      <c r="AU5" s="293" t="s">
        <v>235</v>
      </c>
      <c r="AV5" s="312">
        <f t="shared" si="3"/>
        <v>63.5</v>
      </c>
    </row>
    <row r="6" spans="1:194" s="188" customFormat="1" ht="23.25" thickBot="1">
      <c r="A6" s="167">
        <v>4</v>
      </c>
      <c r="B6" s="199" t="s">
        <v>85</v>
      </c>
      <c r="C6" s="185" t="s">
        <v>2</v>
      </c>
      <c r="D6" s="170" t="s">
        <v>81</v>
      </c>
      <c r="E6" s="186">
        <v>5</v>
      </c>
      <c r="F6" s="174">
        <v>5</v>
      </c>
      <c r="G6" s="174">
        <v>5</v>
      </c>
      <c r="H6" s="187"/>
      <c r="I6" s="173">
        <v>5</v>
      </c>
      <c r="J6" s="173">
        <v>5</v>
      </c>
      <c r="K6" s="173">
        <v>4</v>
      </c>
      <c r="L6" s="173">
        <v>5</v>
      </c>
      <c r="M6" s="197">
        <v>5</v>
      </c>
      <c r="N6" s="173"/>
      <c r="O6" s="258"/>
      <c r="P6" s="258"/>
      <c r="Q6" s="258"/>
      <c r="R6" s="258"/>
      <c r="S6" s="186">
        <v>5</v>
      </c>
      <c r="T6" s="270">
        <v>4</v>
      </c>
      <c r="U6" s="174">
        <v>5</v>
      </c>
      <c r="V6" s="187"/>
      <c r="W6" s="173">
        <v>5</v>
      </c>
      <c r="X6" s="198">
        <v>5</v>
      </c>
      <c r="Y6" s="173">
        <v>5</v>
      </c>
      <c r="Z6" s="198">
        <v>5</v>
      </c>
      <c r="AA6" s="197">
        <v>5</v>
      </c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15</v>
      </c>
      <c r="AP6" s="290">
        <v>1</v>
      </c>
      <c r="AQ6" s="291">
        <f t="shared" si="0"/>
        <v>78</v>
      </c>
      <c r="AR6" s="292">
        <f>SUM(H3:H34)</f>
        <v>30</v>
      </c>
      <c r="AS6" s="310">
        <f t="shared" si="2"/>
        <v>189.75</v>
      </c>
      <c r="AT6" s="181">
        <f t="shared" si="1"/>
        <v>48</v>
      </c>
      <c r="AU6" s="293" t="s">
        <v>230</v>
      </c>
      <c r="AV6" s="312">
        <f t="shared" si="3"/>
        <v>189.75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185</v>
      </c>
      <c r="C7" s="169" t="s">
        <v>2</v>
      </c>
      <c r="D7" s="170" t="s">
        <v>81</v>
      </c>
      <c r="E7" s="186">
        <v>5</v>
      </c>
      <c r="F7" s="174">
        <v>2</v>
      </c>
      <c r="G7" s="174">
        <v>5</v>
      </c>
      <c r="H7" s="173">
        <v>3</v>
      </c>
      <c r="I7" s="172"/>
      <c r="J7" s="173">
        <v>5</v>
      </c>
      <c r="K7" s="173">
        <v>3</v>
      </c>
      <c r="L7" s="173">
        <v>4</v>
      </c>
      <c r="M7" s="197">
        <v>4</v>
      </c>
      <c r="N7" s="173"/>
      <c r="O7" s="258"/>
      <c r="P7" s="258"/>
      <c r="Q7" s="258"/>
      <c r="R7" s="258"/>
      <c r="S7" s="171">
        <v>5</v>
      </c>
      <c r="T7" s="173">
        <v>2</v>
      </c>
      <c r="U7" s="173">
        <v>5</v>
      </c>
      <c r="V7" s="197">
        <v>1</v>
      </c>
      <c r="W7" s="172"/>
      <c r="X7" s="173">
        <v>3</v>
      </c>
      <c r="Y7" s="173">
        <v>5</v>
      </c>
      <c r="Z7" s="173">
        <v>5</v>
      </c>
      <c r="AA7" s="197">
        <v>4</v>
      </c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7</v>
      </c>
      <c r="AP7" s="290">
        <v>9</v>
      </c>
      <c r="AQ7" s="291">
        <f t="shared" si="0"/>
        <v>61</v>
      </c>
      <c r="AR7" s="292">
        <f>SUM(I3:I34)</f>
        <v>62</v>
      </c>
      <c r="AS7" s="310">
        <f t="shared" si="2"/>
        <v>109.125</v>
      </c>
      <c r="AT7" s="181">
        <f t="shared" si="1"/>
        <v>-1</v>
      </c>
      <c r="AU7" s="293" t="s">
        <v>231</v>
      </c>
      <c r="AV7" s="312">
        <f t="shared" si="3"/>
        <v>109.125</v>
      </c>
    </row>
    <row r="8" spans="1:194" s="147" customFormat="1" ht="22.5">
      <c r="A8" s="167">
        <v>6</v>
      </c>
      <c r="B8" s="196" t="s">
        <v>84</v>
      </c>
      <c r="C8" s="169" t="s">
        <v>2</v>
      </c>
      <c r="D8" s="189" t="s">
        <v>81</v>
      </c>
      <c r="E8" s="186">
        <v>5</v>
      </c>
      <c r="F8" s="174">
        <v>5</v>
      </c>
      <c r="G8" s="174">
        <v>5</v>
      </c>
      <c r="H8" s="173">
        <v>2</v>
      </c>
      <c r="I8" s="173">
        <v>3</v>
      </c>
      <c r="J8" s="172"/>
      <c r="K8" s="173">
        <v>4</v>
      </c>
      <c r="L8" s="173">
        <v>4</v>
      </c>
      <c r="M8" s="197">
        <v>4</v>
      </c>
      <c r="N8" s="173"/>
      <c r="O8" s="258"/>
      <c r="P8" s="258"/>
      <c r="Q8" s="258"/>
      <c r="R8" s="258"/>
      <c r="S8" s="171">
        <v>5</v>
      </c>
      <c r="T8" s="173">
        <v>1</v>
      </c>
      <c r="U8" s="173">
        <v>5</v>
      </c>
      <c r="V8" s="173">
        <v>4</v>
      </c>
      <c r="W8" s="173">
        <v>5</v>
      </c>
      <c r="X8" s="172"/>
      <c r="Y8" s="173">
        <v>2</v>
      </c>
      <c r="Z8" s="198">
        <v>5</v>
      </c>
      <c r="AA8" s="197">
        <v>5</v>
      </c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8</v>
      </c>
      <c r="AP8" s="290">
        <v>8</v>
      </c>
      <c r="AQ8" s="291">
        <f t="shared" si="0"/>
        <v>64</v>
      </c>
      <c r="AR8" s="292">
        <f>SUM(J3:J34)</f>
        <v>54</v>
      </c>
      <c r="AS8" s="310">
        <f t="shared" si="2"/>
        <v>122.25</v>
      </c>
      <c r="AT8" s="181">
        <f t="shared" si="1"/>
        <v>10</v>
      </c>
      <c r="AU8" s="293" t="s">
        <v>227</v>
      </c>
      <c r="AV8" s="312">
        <f t="shared" si="3"/>
        <v>122.25</v>
      </c>
    </row>
    <row r="9" spans="1:194" s="188" customFormat="1" ht="23.25" thickBot="1">
      <c r="A9" s="167">
        <v>7</v>
      </c>
      <c r="B9" s="239" t="s">
        <v>229</v>
      </c>
      <c r="C9" s="169" t="s">
        <v>2</v>
      </c>
      <c r="D9" s="170" t="s">
        <v>81</v>
      </c>
      <c r="E9" s="171">
        <v>5</v>
      </c>
      <c r="F9" s="173">
        <v>5</v>
      </c>
      <c r="G9" s="183">
        <v>5</v>
      </c>
      <c r="H9" s="173">
        <v>5</v>
      </c>
      <c r="I9" s="191">
        <v>5</v>
      </c>
      <c r="J9" s="198">
        <v>5</v>
      </c>
      <c r="K9" s="172"/>
      <c r="L9" s="173">
        <v>5</v>
      </c>
      <c r="M9" s="197">
        <v>5</v>
      </c>
      <c r="N9" s="173"/>
      <c r="O9" s="258"/>
      <c r="P9" s="258"/>
      <c r="Q9" s="258"/>
      <c r="R9" s="258"/>
      <c r="S9" s="171">
        <v>5</v>
      </c>
      <c r="T9" s="173">
        <v>4</v>
      </c>
      <c r="U9" s="183">
        <v>5</v>
      </c>
      <c r="V9" s="173">
        <v>1</v>
      </c>
      <c r="W9" s="191">
        <v>4</v>
      </c>
      <c r="X9" s="173">
        <v>5</v>
      </c>
      <c r="Y9" s="172"/>
      <c r="Z9" s="173">
        <v>5</v>
      </c>
      <c r="AA9" s="197">
        <v>5</v>
      </c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13</v>
      </c>
      <c r="AP9" s="290">
        <v>3</v>
      </c>
      <c r="AQ9" s="291">
        <f t="shared" si="0"/>
        <v>74</v>
      </c>
      <c r="AR9" s="292">
        <f>SUM(K3:K34)</f>
        <v>42</v>
      </c>
      <c r="AS9" s="310">
        <f t="shared" si="2"/>
        <v>167.25</v>
      </c>
      <c r="AT9" s="181">
        <f t="shared" si="1"/>
        <v>32</v>
      </c>
      <c r="AU9" s="293" t="s">
        <v>228</v>
      </c>
      <c r="AV9" s="312">
        <f t="shared" si="3"/>
        <v>167.25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 t="s">
        <v>88</v>
      </c>
      <c r="C10" s="169" t="s">
        <v>2</v>
      </c>
      <c r="D10" s="189" t="s">
        <v>89</v>
      </c>
      <c r="E10" s="171">
        <v>2</v>
      </c>
      <c r="F10" s="173">
        <v>5</v>
      </c>
      <c r="G10" s="173">
        <v>5</v>
      </c>
      <c r="H10" s="173">
        <v>3</v>
      </c>
      <c r="I10" s="173">
        <v>5</v>
      </c>
      <c r="J10" s="173">
        <v>5</v>
      </c>
      <c r="K10" s="173">
        <v>1</v>
      </c>
      <c r="L10" s="172"/>
      <c r="M10" s="197">
        <v>5</v>
      </c>
      <c r="N10" s="173"/>
      <c r="O10" s="258"/>
      <c r="P10" s="258"/>
      <c r="Q10" s="258"/>
      <c r="R10" s="258"/>
      <c r="S10" s="171">
        <v>5</v>
      </c>
      <c r="T10" s="173">
        <v>2</v>
      </c>
      <c r="U10" s="173">
        <v>5</v>
      </c>
      <c r="V10" s="173">
        <v>3</v>
      </c>
      <c r="W10" s="173">
        <v>3</v>
      </c>
      <c r="X10" s="173">
        <v>3</v>
      </c>
      <c r="Y10" s="173">
        <v>1</v>
      </c>
      <c r="Z10" s="172"/>
      <c r="AA10" s="197">
        <v>5</v>
      </c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>
        <v>8</v>
      </c>
      <c r="AP10" s="290">
        <v>8</v>
      </c>
      <c r="AQ10" s="291">
        <f t="shared" si="0"/>
        <v>58</v>
      </c>
      <c r="AR10" s="292">
        <f>SUM(L3:L34)</f>
        <v>65</v>
      </c>
      <c r="AS10" s="310">
        <f t="shared" si="2"/>
        <v>111.625</v>
      </c>
      <c r="AT10" s="181">
        <f t="shared" si="1"/>
        <v>-7</v>
      </c>
      <c r="AU10" s="293" t="s">
        <v>236</v>
      </c>
      <c r="AV10" s="312">
        <f t="shared" si="3"/>
        <v>111.625</v>
      </c>
    </row>
    <row r="11" spans="1:194" s="147" customFormat="1" ht="22.5">
      <c r="A11" s="167">
        <v>9</v>
      </c>
      <c r="B11" s="168" t="s">
        <v>97</v>
      </c>
      <c r="C11" s="169" t="s">
        <v>232</v>
      </c>
      <c r="D11" s="189" t="s">
        <v>75</v>
      </c>
      <c r="E11" s="240">
        <v>1</v>
      </c>
      <c r="F11" s="197">
        <v>1</v>
      </c>
      <c r="G11" s="197">
        <v>5</v>
      </c>
      <c r="H11" s="241">
        <v>0</v>
      </c>
      <c r="I11" s="197">
        <v>5</v>
      </c>
      <c r="J11" s="197">
        <v>5</v>
      </c>
      <c r="K11" s="197">
        <v>1</v>
      </c>
      <c r="L11" s="197">
        <v>3</v>
      </c>
      <c r="M11" s="172"/>
      <c r="N11" s="197"/>
      <c r="O11" s="259"/>
      <c r="P11" s="259"/>
      <c r="Q11" s="259"/>
      <c r="R11" s="259"/>
      <c r="S11" s="240">
        <v>4</v>
      </c>
      <c r="T11" s="197">
        <v>2</v>
      </c>
      <c r="U11" s="197">
        <v>4</v>
      </c>
      <c r="V11" s="241">
        <v>0</v>
      </c>
      <c r="W11" s="197">
        <v>5</v>
      </c>
      <c r="X11" s="197">
        <v>1</v>
      </c>
      <c r="Y11" s="197">
        <v>0</v>
      </c>
      <c r="Z11" s="197">
        <v>3</v>
      </c>
      <c r="AA11" s="172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>
        <v>4</v>
      </c>
      <c r="AP11" s="290">
        <v>12</v>
      </c>
      <c r="AQ11" s="291">
        <f t="shared" si="0"/>
        <v>40</v>
      </c>
      <c r="AR11" s="292">
        <f>SUM(M3:M34)</f>
        <v>75</v>
      </c>
      <c r="AS11" s="310">
        <f t="shared" si="2"/>
        <v>69.125</v>
      </c>
      <c r="AT11" s="181">
        <f t="shared" si="1"/>
        <v>-35</v>
      </c>
      <c r="AU11" s="298" t="s">
        <v>238</v>
      </c>
      <c r="AV11" s="312">
        <f t="shared" si="3"/>
        <v>69.125</v>
      </c>
    </row>
    <row r="12" spans="1:194" s="188" customFormat="1" ht="24" thickBot="1">
      <c r="A12" s="167">
        <v>10</v>
      </c>
      <c r="B12" s="266"/>
      <c r="C12" s="169"/>
      <c r="D12" s="159"/>
      <c r="E12" s="171"/>
      <c r="F12" s="173"/>
      <c r="G12" s="173"/>
      <c r="H12" s="173"/>
      <c r="I12" s="173"/>
      <c r="J12" s="173"/>
      <c r="K12" s="173"/>
      <c r="L12" s="173"/>
      <c r="M12" s="244"/>
      <c r="N12" s="172"/>
      <c r="O12" s="259"/>
      <c r="P12" s="259"/>
      <c r="Q12" s="259"/>
      <c r="R12" s="259"/>
      <c r="S12" s="171"/>
      <c r="T12" s="173"/>
      <c r="U12" s="173"/>
      <c r="V12" s="173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267"/>
      <c r="C13" s="169"/>
      <c r="D13" s="170"/>
      <c r="E13" s="265"/>
      <c r="F13" s="252"/>
      <c r="G13" s="252"/>
      <c r="H13" s="263"/>
      <c r="I13" s="252"/>
      <c r="J13" s="252"/>
      <c r="K13" s="252"/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0</v>
      </c>
      <c r="AR13" s="292">
        <f>SUM(S3:S34)</f>
        <v>39</v>
      </c>
      <c r="AS13" s="308"/>
      <c r="AT13" s="181">
        <f t="shared" si="1"/>
        <v>-39</v>
      </c>
      <c r="AU13" s="182"/>
      <c r="AV13" s="306"/>
    </row>
    <row r="14" spans="1:194" s="147" customFormat="1" ht="23.25">
      <c r="A14" s="167">
        <v>12</v>
      </c>
      <c r="B14" s="268"/>
      <c r="C14" s="169"/>
      <c r="D14" s="170"/>
      <c r="E14" s="242"/>
      <c r="F14" s="197"/>
      <c r="G14" s="197"/>
      <c r="H14" s="200"/>
      <c r="I14" s="197"/>
      <c r="J14" s="197"/>
      <c r="K14" s="197"/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0</v>
      </c>
      <c r="AR14" s="292">
        <f>SUM(T3:T34)</f>
        <v>18</v>
      </c>
      <c r="AS14" s="308"/>
      <c r="AT14" s="181">
        <f t="shared" si="1"/>
        <v>-18</v>
      </c>
      <c r="AU14" s="182"/>
      <c r="AV14" s="306"/>
    </row>
    <row r="15" spans="1:194" s="147" customFormat="1" ht="24" thickBot="1">
      <c r="A15" s="203">
        <v>13</v>
      </c>
      <c r="B15" s="268"/>
      <c r="C15" s="185"/>
      <c r="D15" s="170"/>
      <c r="E15" s="240"/>
      <c r="F15" s="197"/>
      <c r="G15" s="197"/>
      <c r="H15" s="200"/>
      <c r="I15" s="197"/>
      <c r="J15" s="197"/>
      <c r="K15" s="197"/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0</v>
      </c>
      <c r="AR15" s="292">
        <f>SUM(U3:U34)</f>
        <v>38</v>
      </c>
      <c r="AS15" s="308"/>
      <c r="AT15" s="181">
        <f t="shared" si="1"/>
        <v>-38</v>
      </c>
      <c r="AU15" s="182"/>
      <c r="AV15" s="306"/>
    </row>
    <row r="16" spans="1:194" s="188" customFormat="1" ht="24" thickBot="1">
      <c r="A16" s="205">
        <v>14</v>
      </c>
      <c r="B16" s="271" t="s">
        <v>239</v>
      </c>
      <c r="C16" s="169"/>
      <c r="D16" s="170"/>
      <c r="E16" s="264"/>
      <c r="F16" s="200"/>
      <c r="G16" s="200"/>
      <c r="H16" s="200"/>
      <c r="I16" s="197"/>
      <c r="J16" s="198"/>
      <c r="K16" s="197"/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0</v>
      </c>
      <c r="AR16" s="284">
        <f>SUM(V3:V34)</f>
        <v>14</v>
      </c>
      <c r="AS16" s="307"/>
      <c r="AT16" s="166">
        <f t="shared" si="1"/>
        <v>-14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245" t="s">
        <v>159</v>
      </c>
      <c r="C17" s="169" t="s">
        <v>232</v>
      </c>
      <c r="D17" s="159" t="s">
        <v>233</v>
      </c>
      <c r="E17" s="160"/>
      <c r="F17" s="250">
        <v>0</v>
      </c>
      <c r="G17" s="250">
        <v>4</v>
      </c>
      <c r="H17" s="251">
        <v>1</v>
      </c>
      <c r="I17" s="250">
        <v>0</v>
      </c>
      <c r="J17" s="250">
        <v>0</v>
      </c>
      <c r="K17" s="250">
        <v>3</v>
      </c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15</v>
      </c>
      <c r="AR17" s="292">
        <f>SUM(W3:W34)</f>
        <v>29</v>
      </c>
      <c r="AS17" s="308"/>
      <c r="AT17" s="181">
        <f t="shared" si="1"/>
        <v>-14</v>
      </c>
      <c r="AU17" s="212"/>
    </row>
    <row r="18" spans="1:194" s="147" customFormat="1" ht="23.25">
      <c r="A18" s="167">
        <v>2</v>
      </c>
      <c r="B18" s="246" t="s">
        <v>91</v>
      </c>
      <c r="C18" s="169" t="s">
        <v>232</v>
      </c>
      <c r="D18" s="170" t="s">
        <v>233</v>
      </c>
      <c r="E18" s="242">
        <v>5</v>
      </c>
      <c r="F18" s="172"/>
      <c r="G18" s="173">
        <v>5</v>
      </c>
      <c r="H18" s="174">
        <v>3</v>
      </c>
      <c r="I18" s="173">
        <v>5</v>
      </c>
      <c r="J18" s="269">
        <v>2</v>
      </c>
      <c r="K18" s="173">
        <v>5</v>
      </c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33</v>
      </c>
      <c r="AR18" s="301">
        <f>SUM(X3:X34)</f>
        <v>21</v>
      </c>
      <c r="AS18" s="303"/>
      <c r="AT18" s="181">
        <f t="shared" si="1"/>
        <v>12</v>
      </c>
      <c r="AU18" s="215"/>
    </row>
    <row r="19" spans="1:194" s="188" customFormat="1" ht="24" thickBot="1">
      <c r="A19" s="167">
        <v>3</v>
      </c>
      <c r="B19" s="247" t="s">
        <v>93</v>
      </c>
      <c r="C19" s="169" t="s">
        <v>2</v>
      </c>
      <c r="D19" s="170" t="s">
        <v>233</v>
      </c>
      <c r="E19" s="171">
        <v>5</v>
      </c>
      <c r="F19" s="173">
        <v>3</v>
      </c>
      <c r="G19" s="172"/>
      <c r="H19" s="174">
        <v>1</v>
      </c>
      <c r="I19" s="173">
        <v>2</v>
      </c>
      <c r="J19" s="173">
        <v>2</v>
      </c>
      <c r="K19" s="183">
        <v>0</v>
      </c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21</v>
      </c>
      <c r="AR19" s="301">
        <f>SUM(Y3:Y34)</f>
        <v>21</v>
      </c>
      <c r="AS19" s="303"/>
      <c r="AT19" s="181">
        <f t="shared" si="1"/>
        <v>0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47" t="s">
        <v>85</v>
      </c>
      <c r="C20" s="185" t="s">
        <v>2</v>
      </c>
      <c r="D20" s="170" t="s">
        <v>89</v>
      </c>
      <c r="E20" s="186">
        <v>5</v>
      </c>
      <c r="F20" s="270">
        <v>4</v>
      </c>
      <c r="G20" s="174">
        <v>5</v>
      </c>
      <c r="H20" s="187"/>
      <c r="I20" s="173">
        <v>5</v>
      </c>
      <c r="J20" s="198">
        <v>5</v>
      </c>
      <c r="K20" s="173">
        <v>5</v>
      </c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39</v>
      </c>
      <c r="AR20" s="301">
        <f>SUM(Z3:Z34)</f>
        <v>31</v>
      </c>
      <c r="AS20" s="303"/>
      <c r="AT20" s="181">
        <f t="shared" si="1"/>
        <v>8</v>
      </c>
      <c r="AU20" s="215"/>
    </row>
    <row r="21" spans="1:194" s="147" customFormat="1" ht="23.25">
      <c r="A21" s="167">
        <v>5</v>
      </c>
      <c r="B21" s="246" t="s">
        <v>185</v>
      </c>
      <c r="C21" s="169" t="s">
        <v>2</v>
      </c>
      <c r="D21" s="170" t="s">
        <v>81</v>
      </c>
      <c r="E21" s="171">
        <v>5</v>
      </c>
      <c r="F21" s="173">
        <v>2</v>
      </c>
      <c r="G21" s="173">
        <v>5</v>
      </c>
      <c r="H21" s="197">
        <v>1</v>
      </c>
      <c r="I21" s="172"/>
      <c r="J21" s="173">
        <v>3</v>
      </c>
      <c r="K21" s="173">
        <v>5</v>
      </c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30</v>
      </c>
      <c r="AR21" s="301">
        <f>SUM(AA3:AA34)</f>
        <v>39</v>
      </c>
      <c r="AS21" s="303"/>
      <c r="AT21" s="181">
        <f t="shared" si="1"/>
        <v>-9</v>
      </c>
      <c r="AU21" s="216"/>
    </row>
    <row r="22" spans="1:194" s="219" customFormat="1" ht="24" thickBot="1">
      <c r="A22" s="167">
        <v>6</v>
      </c>
      <c r="B22" s="248" t="s">
        <v>84</v>
      </c>
      <c r="C22" s="169" t="s">
        <v>2</v>
      </c>
      <c r="D22" s="189" t="s">
        <v>81</v>
      </c>
      <c r="E22" s="171">
        <v>5</v>
      </c>
      <c r="F22" s="173">
        <v>1</v>
      </c>
      <c r="G22" s="173">
        <v>5</v>
      </c>
      <c r="H22" s="173">
        <v>4</v>
      </c>
      <c r="I22" s="173">
        <v>5</v>
      </c>
      <c r="J22" s="172"/>
      <c r="K22" s="173">
        <v>2</v>
      </c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32</v>
      </c>
      <c r="AR22" s="301">
        <f>SUM(AB3:AB34)</f>
        <v>0</v>
      </c>
      <c r="AS22" s="303"/>
      <c r="AT22" s="181">
        <f t="shared" si="1"/>
        <v>32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249" t="s">
        <v>229</v>
      </c>
      <c r="C23" s="169" t="s">
        <v>2</v>
      </c>
      <c r="D23" s="170" t="s">
        <v>81</v>
      </c>
      <c r="E23" s="171">
        <v>5</v>
      </c>
      <c r="F23" s="173">
        <v>4</v>
      </c>
      <c r="G23" s="183">
        <v>5</v>
      </c>
      <c r="H23" s="173">
        <v>1</v>
      </c>
      <c r="I23" s="191">
        <v>4</v>
      </c>
      <c r="J23" s="173">
        <v>5</v>
      </c>
      <c r="K23" s="172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34</v>
      </c>
      <c r="AR23" s="301">
        <f>SUM(AB4:AB35)</f>
        <v>0</v>
      </c>
      <c r="AS23" s="303"/>
      <c r="AT23" s="181">
        <f t="shared" si="1"/>
        <v>34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46" t="s">
        <v>88</v>
      </c>
      <c r="C24" s="169" t="s">
        <v>2</v>
      </c>
      <c r="D24" s="189" t="s">
        <v>89</v>
      </c>
      <c r="E24" s="171">
        <v>5</v>
      </c>
      <c r="F24" s="173">
        <v>2</v>
      </c>
      <c r="G24" s="173">
        <v>5</v>
      </c>
      <c r="H24" s="173">
        <v>3</v>
      </c>
      <c r="I24" s="173">
        <v>3</v>
      </c>
      <c r="J24" s="173">
        <v>3</v>
      </c>
      <c r="K24" s="173">
        <v>1</v>
      </c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27</v>
      </c>
      <c r="AR24" s="301">
        <f>SUM(AC3:AC34)</f>
        <v>0</v>
      </c>
      <c r="AS24" s="303"/>
      <c r="AT24" s="181">
        <f t="shared" si="1"/>
        <v>27</v>
      </c>
      <c r="AU24" s="216"/>
    </row>
    <row r="25" spans="1:194" s="147" customFormat="1" ht="23.25" customHeight="1">
      <c r="A25" s="167">
        <v>9</v>
      </c>
      <c r="B25" s="246" t="s">
        <v>97</v>
      </c>
      <c r="C25" s="169" t="s">
        <v>232</v>
      </c>
      <c r="D25" s="189" t="s">
        <v>75</v>
      </c>
      <c r="E25" s="240">
        <v>4</v>
      </c>
      <c r="F25" s="197">
        <v>2</v>
      </c>
      <c r="G25" s="197">
        <v>4</v>
      </c>
      <c r="H25" s="241">
        <v>0</v>
      </c>
      <c r="I25" s="197">
        <v>5</v>
      </c>
      <c r="J25" s="197">
        <v>1</v>
      </c>
      <c r="K25" s="197">
        <v>0</v>
      </c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19</v>
      </c>
      <c r="AR25" s="303">
        <f>SUM(AD3:AD34)</f>
        <v>0</v>
      </c>
      <c r="AS25" s="303"/>
      <c r="AT25" s="181">
        <f t="shared" si="1"/>
        <v>19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41" priority="7" stopIfTrue="1" operator="equal">
      <formula>5</formula>
    </cfRule>
  </conditionalFormatting>
  <conditionalFormatting sqref="E26:U35 S13:U22 E3:R12 N23:U25">
    <cfRule type="cellIs" dxfId="40" priority="6" stopIfTrue="1" operator="equal">
      <formula>5</formula>
    </cfRule>
  </conditionalFormatting>
  <conditionalFormatting sqref="S3:AB11 S12:V12 X12:AB12">
    <cfRule type="cellIs" dxfId="39" priority="5" stopIfTrue="1" operator="equal">
      <formula>5</formula>
    </cfRule>
  </conditionalFormatting>
  <conditionalFormatting sqref="E13:R16 N17:R22">
    <cfRule type="cellIs" dxfId="38" priority="4" stopIfTrue="1" operator="equal">
      <formula>5</formula>
    </cfRule>
  </conditionalFormatting>
  <conditionalFormatting sqref="AC13:AD14">
    <cfRule type="cellIs" dxfId="37" priority="3" stopIfTrue="1" operator="equal">
      <formula>5</formula>
    </cfRule>
  </conditionalFormatting>
  <conditionalFormatting sqref="AE15:AF16">
    <cfRule type="cellIs" dxfId="36" priority="2" stopIfTrue="1" operator="equal">
      <formula>5</formula>
    </cfRule>
  </conditionalFormatting>
  <conditionalFormatting sqref="E17:M25">
    <cfRule type="cellIs" dxfId="35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0929-28FE-463D-95A9-23697C307EB6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284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330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1</v>
      </c>
      <c r="I2" s="155">
        <v>2</v>
      </c>
      <c r="J2" s="155">
        <v>3</v>
      </c>
      <c r="K2" s="155">
        <v>1</v>
      </c>
      <c r="L2" s="155">
        <v>2</v>
      </c>
      <c r="M2" s="155">
        <v>3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1</v>
      </c>
      <c r="W2" s="155">
        <v>2</v>
      </c>
      <c r="X2" s="155">
        <v>3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189</v>
      </c>
      <c r="C3" s="169" t="s">
        <v>0</v>
      </c>
      <c r="D3" s="159" t="s">
        <v>205</v>
      </c>
      <c r="E3" s="160"/>
      <c r="F3" s="161">
        <v>5</v>
      </c>
      <c r="G3" s="161">
        <v>4</v>
      </c>
      <c r="H3" s="160"/>
      <c r="I3" s="161">
        <v>0</v>
      </c>
      <c r="J3" s="161">
        <v>2</v>
      </c>
      <c r="K3" s="160"/>
      <c r="L3" s="161">
        <v>5</v>
      </c>
      <c r="M3" s="161">
        <v>4</v>
      </c>
      <c r="N3" s="161"/>
      <c r="O3" s="257"/>
      <c r="P3" s="257"/>
      <c r="Q3" s="257"/>
      <c r="R3" s="257"/>
      <c r="S3" s="160"/>
      <c r="T3" s="161">
        <v>1</v>
      </c>
      <c r="U3" s="161">
        <v>3</v>
      </c>
      <c r="V3" s="160"/>
      <c r="W3" s="161">
        <v>1</v>
      </c>
      <c r="X3" s="161">
        <v>4</v>
      </c>
      <c r="Y3" s="161"/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2</v>
      </c>
      <c r="AP3" s="282">
        <v>8</v>
      </c>
      <c r="AQ3" s="283">
        <f t="shared" ref="AQ3:AQ34" si="0">SUM(E3:AN3)</f>
        <v>29</v>
      </c>
      <c r="AR3" s="284">
        <f>SUM(E3:E34)</f>
        <v>44</v>
      </c>
      <c r="AS3" s="310">
        <f>SUM((AO3+AP3)+((AO3*100)/(AO3+AP3)+((((AQ3-AR3)+((AO3+AP3)*5))*50)/((AO3+AP3)*5))))</f>
        <v>65</v>
      </c>
      <c r="AT3" s="166">
        <f t="shared" ref="AT3:AT34" si="1">SUM(AQ3-AR3)</f>
        <v>-15</v>
      </c>
      <c r="AU3" s="285" t="s">
        <v>234</v>
      </c>
      <c r="AV3" s="312">
        <f>AS3</f>
        <v>65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243</v>
      </c>
      <c r="C4" s="169" t="s">
        <v>244</v>
      </c>
      <c r="D4" s="329" t="s">
        <v>177</v>
      </c>
      <c r="E4" s="171">
        <v>4</v>
      </c>
      <c r="F4" s="172"/>
      <c r="G4" s="173">
        <v>5</v>
      </c>
      <c r="H4" s="171">
        <v>5</v>
      </c>
      <c r="I4" s="172"/>
      <c r="J4" s="173">
        <v>5</v>
      </c>
      <c r="K4" s="171">
        <v>0</v>
      </c>
      <c r="L4" s="172"/>
      <c r="M4" s="173">
        <v>5</v>
      </c>
      <c r="N4" s="173"/>
      <c r="O4" s="258"/>
      <c r="P4" s="258"/>
      <c r="Q4" s="258"/>
      <c r="R4" s="258"/>
      <c r="S4" s="242">
        <v>5</v>
      </c>
      <c r="T4" s="172"/>
      <c r="U4" s="173">
        <v>5</v>
      </c>
      <c r="V4" s="242">
        <v>5</v>
      </c>
      <c r="W4" s="172"/>
      <c r="X4" s="173">
        <v>5</v>
      </c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8</v>
      </c>
      <c r="AP4" s="290">
        <v>2</v>
      </c>
      <c r="AQ4" s="291">
        <f t="shared" si="0"/>
        <v>44</v>
      </c>
      <c r="AR4" s="292">
        <f>SUM(F3:F34)</f>
        <v>27</v>
      </c>
      <c r="AS4" s="310">
        <f t="shared" ref="AS4:AS11" si="2">SUM((AO4+AP4)+((AO4*100)/(AO4+AP4)+((((AQ4-AR4)+((AO4+AP4)*5))*50)/((AO4+AP4)*5))))</f>
        <v>157</v>
      </c>
      <c r="AT4" s="181">
        <f t="shared" si="1"/>
        <v>17</v>
      </c>
      <c r="AU4" s="293" t="s">
        <v>230</v>
      </c>
      <c r="AV4" s="312">
        <f t="shared" ref="AV4:AV5" si="3">AS4</f>
        <v>157</v>
      </c>
    </row>
    <row r="5" spans="1:194" s="147" customFormat="1" ht="22.5">
      <c r="A5" s="167">
        <v>3</v>
      </c>
      <c r="B5" s="239" t="s">
        <v>245</v>
      </c>
      <c r="C5" s="169" t="s">
        <v>0</v>
      </c>
      <c r="D5" s="170" t="s">
        <v>81</v>
      </c>
      <c r="E5" s="171">
        <v>5</v>
      </c>
      <c r="F5" s="173">
        <v>3</v>
      </c>
      <c r="G5" s="172"/>
      <c r="H5" s="171">
        <v>5</v>
      </c>
      <c r="I5" s="173">
        <v>3</v>
      </c>
      <c r="J5" s="172"/>
      <c r="K5" s="171">
        <v>5</v>
      </c>
      <c r="L5" s="173">
        <v>4</v>
      </c>
      <c r="M5" s="172"/>
      <c r="N5" s="173"/>
      <c r="O5" s="258"/>
      <c r="P5" s="258"/>
      <c r="Q5" s="258"/>
      <c r="R5" s="258"/>
      <c r="S5" s="171">
        <v>5</v>
      </c>
      <c r="T5" s="173">
        <v>2</v>
      </c>
      <c r="U5" s="172"/>
      <c r="V5" s="171">
        <v>5</v>
      </c>
      <c r="W5" s="173">
        <v>2</v>
      </c>
      <c r="X5" s="172"/>
      <c r="Y5" s="183"/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5</v>
      </c>
      <c r="AP5" s="290">
        <v>5</v>
      </c>
      <c r="AQ5" s="291">
        <f t="shared" si="0"/>
        <v>39</v>
      </c>
      <c r="AR5" s="292">
        <f>SUM(G3:G34)</f>
        <v>41</v>
      </c>
      <c r="AS5" s="310">
        <f t="shared" si="2"/>
        <v>108</v>
      </c>
      <c r="AT5" s="181">
        <f t="shared" si="1"/>
        <v>-2</v>
      </c>
      <c r="AU5" s="293" t="s">
        <v>228</v>
      </c>
      <c r="AV5" s="312">
        <f t="shared" si="3"/>
        <v>108</v>
      </c>
    </row>
    <row r="6" spans="1:194" s="188" customFormat="1" ht="23.25" thickBot="1">
      <c r="A6" s="167">
        <v>4</v>
      </c>
      <c r="B6" s="199"/>
      <c r="C6" s="185"/>
      <c r="D6" s="170"/>
      <c r="E6" s="186"/>
      <c r="F6" s="174"/>
      <c r="G6" s="174"/>
      <c r="H6" s="200"/>
      <c r="I6" s="197"/>
      <c r="J6" s="197"/>
      <c r="K6" s="197"/>
      <c r="L6" s="197"/>
      <c r="M6" s="197"/>
      <c r="N6" s="197"/>
      <c r="O6" s="259"/>
      <c r="P6" s="259"/>
      <c r="Q6" s="259"/>
      <c r="R6" s="259"/>
      <c r="S6" s="264"/>
      <c r="T6" s="325"/>
      <c r="U6" s="200"/>
      <c r="V6" s="200"/>
      <c r="W6" s="197"/>
      <c r="X6" s="198"/>
      <c r="Y6" s="197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/>
      <c r="AP6" s="290"/>
      <c r="AQ6" s="291">
        <f t="shared" si="0"/>
        <v>0</v>
      </c>
      <c r="AR6" s="292">
        <f>SUM(H3:H34)</f>
        <v>10</v>
      </c>
      <c r="AS6" s="310" t="e">
        <f t="shared" si="2"/>
        <v>#DIV/0!</v>
      </c>
      <c r="AT6" s="181">
        <f t="shared" si="1"/>
        <v>-10</v>
      </c>
      <c r="AU6" s="293"/>
      <c r="AV6" s="312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3.25" thickBot="1">
      <c r="A7" s="167">
        <v>5</v>
      </c>
      <c r="B7" s="168" t="s">
        <v>239</v>
      </c>
      <c r="C7" s="169"/>
      <c r="D7" s="170"/>
      <c r="E7" s="186"/>
      <c r="F7" s="174"/>
      <c r="G7" s="174"/>
      <c r="H7" s="197"/>
      <c r="I7" s="197"/>
      <c r="J7" s="197"/>
      <c r="K7" s="197"/>
      <c r="L7" s="197"/>
      <c r="M7" s="197"/>
      <c r="N7" s="197"/>
      <c r="O7" s="259"/>
      <c r="P7" s="259"/>
      <c r="Q7" s="259"/>
      <c r="R7" s="259"/>
      <c r="S7" s="240"/>
      <c r="T7" s="197"/>
      <c r="U7" s="197"/>
      <c r="V7" s="197"/>
      <c r="W7" s="197"/>
      <c r="X7" s="197"/>
      <c r="Y7" s="197"/>
      <c r="Z7" s="197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/>
      <c r="AP7" s="290"/>
      <c r="AQ7" s="291">
        <f t="shared" si="0"/>
        <v>0</v>
      </c>
      <c r="AR7" s="292">
        <f>SUM(I3:I34)</f>
        <v>3</v>
      </c>
      <c r="AS7" s="310" t="e">
        <f t="shared" si="2"/>
        <v>#DIV/0!</v>
      </c>
      <c r="AT7" s="181">
        <f t="shared" si="1"/>
        <v>-3</v>
      </c>
      <c r="AU7" s="293"/>
      <c r="AV7" s="312"/>
    </row>
    <row r="8" spans="1:194" s="147" customFormat="1" ht="22.5">
      <c r="A8" s="167">
        <v>6</v>
      </c>
      <c r="B8" s="158" t="s">
        <v>189</v>
      </c>
      <c r="C8" s="169"/>
      <c r="D8" s="189"/>
      <c r="E8" s="160"/>
      <c r="F8" s="161">
        <v>0</v>
      </c>
      <c r="G8" s="161">
        <v>2</v>
      </c>
      <c r="H8" s="197"/>
      <c r="I8" s="197"/>
      <c r="J8" s="197"/>
      <c r="K8" s="197"/>
      <c r="L8" s="197"/>
      <c r="M8" s="197"/>
      <c r="N8" s="197"/>
      <c r="O8" s="259"/>
      <c r="P8" s="259"/>
      <c r="Q8" s="259"/>
      <c r="R8" s="259"/>
      <c r="S8" s="240"/>
      <c r="T8" s="197"/>
      <c r="U8" s="197"/>
      <c r="V8" s="197"/>
      <c r="W8" s="197"/>
      <c r="X8" s="197"/>
      <c r="Y8" s="197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/>
      <c r="AP8" s="290"/>
      <c r="AQ8" s="291">
        <f t="shared" si="0"/>
        <v>2</v>
      </c>
      <c r="AR8" s="292">
        <f>SUM(J3:J34)</f>
        <v>7</v>
      </c>
      <c r="AS8" s="310" t="e">
        <f t="shared" si="2"/>
        <v>#DIV/0!</v>
      </c>
      <c r="AT8" s="181">
        <f t="shared" si="1"/>
        <v>-5</v>
      </c>
      <c r="AU8" s="293"/>
      <c r="AV8" s="312"/>
    </row>
    <row r="9" spans="1:194" s="188" customFormat="1" ht="23.25" thickBot="1">
      <c r="A9" s="167">
        <v>7</v>
      </c>
      <c r="B9" s="168" t="s">
        <v>243</v>
      </c>
      <c r="C9" s="169"/>
      <c r="D9" s="170"/>
      <c r="E9" s="171">
        <v>5</v>
      </c>
      <c r="F9" s="172"/>
      <c r="G9" s="173">
        <v>5</v>
      </c>
      <c r="H9" s="197"/>
      <c r="I9" s="241"/>
      <c r="J9" s="198"/>
      <c r="K9" s="197"/>
      <c r="L9" s="197"/>
      <c r="M9" s="197"/>
      <c r="N9" s="197"/>
      <c r="O9" s="259"/>
      <c r="P9" s="259"/>
      <c r="Q9" s="259"/>
      <c r="R9" s="259"/>
      <c r="S9" s="240"/>
      <c r="T9" s="197"/>
      <c r="U9" s="197"/>
      <c r="V9" s="197"/>
      <c r="W9" s="241"/>
      <c r="X9" s="197"/>
      <c r="Y9" s="197"/>
      <c r="Z9" s="197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/>
      <c r="AP9" s="290"/>
      <c r="AQ9" s="291">
        <f t="shared" si="0"/>
        <v>10</v>
      </c>
      <c r="AR9" s="292">
        <f>SUM(K3:K34)</f>
        <v>5</v>
      </c>
      <c r="AS9" s="310" t="e">
        <f t="shared" si="2"/>
        <v>#DIV/0!</v>
      </c>
      <c r="AT9" s="181">
        <f t="shared" si="1"/>
        <v>5</v>
      </c>
      <c r="AU9" s="293"/>
      <c r="AV9" s="312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239" t="s">
        <v>245</v>
      </c>
      <c r="C10" s="169"/>
      <c r="D10" s="189"/>
      <c r="E10" s="171">
        <v>5</v>
      </c>
      <c r="F10" s="173">
        <v>3</v>
      </c>
      <c r="G10" s="172"/>
      <c r="H10" s="197"/>
      <c r="I10" s="197"/>
      <c r="J10" s="197"/>
      <c r="K10" s="197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8</v>
      </c>
      <c r="AR10" s="292">
        <f>SUM(L3:L34)</f>
        <v>9</v>
      </c>
      <c r="AS10" s="310" t="e">
        <f t="shared" si="2"/>
        <v>#DIV/0!</v>
      </c>
      <c r="AT10" s="181">
        <f t="shared" si="1"/>
        <v>-1</v>
      </c>
      <c r="AU10" s="293"/>
      <c r="AV10" s="312"/>
    </row>
    <row r="11" spans="1:194" s="147" customFormat="1" ht="22.5">
      <c r="A11" s="167">
        <v>9</v>
      </c>
      <c r="B11" s="168"/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9</v>
      </c>
      <c r="AS11" s="310" t="e">
        <f t="shared" si="2"/>
        <v>#DIV/0!</v>
      </c>
      <c r="AT11" s="181">
        <f t="shared" si="1"/>
        <v>-9</v>
      </c>
      <c r="AU11" s="298"/>
      <c r="AV11" s="312"/>
    </row>
    <row r="12" spans="1:194" s="188" customFormat="1" ht="24" thickBot="1">
      <c r="A12" s="167">
        <v>10</v>
      </c>
      <c r="B12" s="266" t="s">
        <v>246</v>
      </c>
      <c r="C12" s="169"/>
      <c r="D12" s="159"/>
      <c r="E12" s="171"/>
      <c r="F12" s="173"/>
      <c r="G12" s="173"/>
      <c r="H12" s="197"/>
      <c r="I12" s="197"/>
      <c r="J12" s="197"/>
      <c r="K12" s="197"/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158" t="s">
        <v>189</v>
      </c>
      <c r="C13" s="169"/>
      <c r="D13" s="170"/>
      <c r="E13" s="160"/>
      <c r="F13" s="161">
        <v>5</v>
      </c>
      <c r="G13" s="161">
        <v>4</v>
      </c>
      <c r="H13" s="263"/>
      <c r="I13" s="252"/>
      <c r="J13" s="252"/>
      <c r="K13" s="252"/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9</v>
      </c>
      <c r="AR13" s="292">
        <f>SUM(S3:S34)</f>
        <v>10</v>
      </c>
      <c r="AS13" s="308"/>
      <c r="AT13" s="181">
        <f t="shared" si="1"/>
        <v>-1</v>
      </c>
      <c r="AU13" s="182"/>
      <c r="AV13" s="306"/>
    </row>
    <row r="14" spans="1:194" s="147" customFormat="1" ht="23.25">
      <c r="A14" s="167">
        <v>12</v>
      </c>
      <c r="B14" s="168" t="s">
        <v>243</v>
      </c>
      <c r="C14" s="169"/>
      <c r="D14" s="170"/>
      <c r="E14" s="171">
        <v>0</v>
      </c>
      <c r="F14" s="172"/>
      <c r="G14" s="173">
        <v>4</v>
      </c>
      <c r="H14" s="200"/>
      <c r="I14" s="197"/>
      <c r="J14" s="197"/>
      <c r="K14" s="197"/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4</v>
      </c>
      <c r="AR14" s="292">
        <f>SUM(T3:T34)</f>
        <v>3</v>
      </c>
      <c r="AS14" s="308"/>
      <c r="AT14" s="181">
        <f t="shared" si="1"/>
        <v>1</v>
      </c>
      <c r="AU14" s="182"/>
      <c r="AV14" s="306"/>
    </row>
    <row r="15" spans="1:194" s="147" customFormat="1" ht="24" thickBot="1">
      <c r="A15" s="203">
        <v>13</v>
      </c>
      <c r="B15" s="239" t="s">
        <v>245</v>
      </c>
      <c r="C15" s="185"/>
      <c r="D15" s="170"/>
      <c r="E15" s="171">
        <v>5</v>
      </c>
      <c r="F15" s="173">
        <v>5</v>
      </c>
      <c r="G15" s="172"/>
      <c r="H15" s="200"/>
      <c r="I15" s="197"/>
      <c r="J15" s="197"/>
      <c r="K15" s="197"/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10</v>
      </c>
      <c r="AR15" s="292">
        <f>SUM(U3:U34)</f>
        <v>8</v>
      </c>
      <c r="AS15" s="308"/>
      <c r="AT15" s="181">
        <f t="shared" si="1"/>
        <v>2</v>
      </c>
      <c r="AU15" s="182"/>
      <c r="AV15" s="306"/>
    </row>
    <row r="16" spans="1:194" s="188" customFormat="1" ht="24" thickBot="1">
      <c r="A16" s="205">
        <v>14</v>
      </c>
      <c r="B16" s="268"/>
      <c r="C16" s="169"/>
      <c r="D16" s="170"/>
      <c r="E16" s="264"/>
      <c r="F16" s="200"/>
      <c r="G16" s="200"/>
      <c r="H16" s="200"/>
      <c r="I16" s="197"/>
      <c r="J16" s="198"/>
      <c r="K16" s="197"/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0</v>
      </c>
      <c r="AR16" s="284">
        <f>SUM(V3:V34)</f>
        <v>10</v>
      </c>
      <c r="AS16" s="307"/>
      <c r="AT16" s="166">
        <f t="shared" si="1"/>
        <v>-10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4" thickBot="1">
      <c r="A17" s="157">
        <v>1</v>
      </c>
      <c r="B17" s="266" t="s">
        <v>247</v>
      </c>
      <c r="C17" s="322"/>
      <c r="D17" s="323"/>
      <c r="E17" s="265"/>
      <c r="F17" s="252"/>
      <c r="G17" s="252"/>
      <c r="H17" s="263"/>
      <c r="I17" s="252"/>
      <c r="J17" s="252"/>
      <c r="K17" s="252"/>
      <c r="L17" s="252"/>
      <c r="M17" s="252"/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0</v>
      </c>
      <c r="AR17" s="292">
        <f>SUM(W3:W34)</f>
        <v>3</v>
      </c>
      <c r="AS17" s="308"/>
      <c r="AT17" s="181">
        <f t="shared" si="1"/>
        <v>-3</v>
      </c>
      <c r="AU17" s="212"/>
    </row>
    <row r="18" spans="1:194" s="147" customFormat="1" ht="23.25">
      <c r="A18" s="167">
        <v>2</v>
      </c>
      <c r="B18" s="158" t="s">
        <v>189</v>
      </c>
      <c r="C18" s="322"/>
      <c r="D18" s="324"/>
      <c r="E18" s="160"/>
      <c r="F18" s="161">
        <v>1</v>
      </c>
      <c r="G18" s="161">
        <v>3</v>
      </c>
      <c r="H18" s="200"/>
      <c r="I18" s="197"/>
      <c r="J18" s="198"/>
      <c r="K18" s="197"/>
      <c r="L18" s="198"/>
      <c r="M18" s="197"/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4</v>
      </c>
      <c r="AR18" s="301">
        <f>SUM(X3:X34)</f>
        <v>9</v>
      </c>
      <c r="AS18" s="303"/>
      <c r="AT18" s="181">
        <f t="shared" si="1"/>
        <v>-5</v>
      </c>
      <c r="AU18" s="215"/>
    </row>
    <row r="19" spans="1:194" s="188" customFormat="1" ht="24" thickBot="1">
      <c r="A19" s="167">
        <v>3</v>
      </c>
      <c r="B19" s="168" t="s">
        <v>243</v>
      </c>
      <c r="C19" s="322"/>
      <c r="D19" s="324"/>
      <c r="E19" s="242">
        <v>5</v>
      </c>
      <c r="F19" s="172"/>
      <c r="G19" s="173">
        <v>5</v>
      </c>
      <c r="H19" s="200"/>
      <c r="I19" s="197"/>
      <c r="J19" s="197"/>
      <c r="K19" s="197"/>
      <c r="L19" s="197"/>
      <c r="M19" s="197"/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10</v>
      </c>
      <c r="AR19" s="301">
        <f>SUM(Y3:Y34)</f>
        <v>0</v>
      </c>
      <c r="AS19" s="303"/>
      <c r="AT19" s="181">
        <f t="shared" si="1"/>
        <v>10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39" t="s">
        <v>245</v>
      </c>
      <c r="C20" s="322"/>
      <c r="D20" s="324"/>
      <c r="E20" s="171">
        <v>5</v>
      </c>
      <c r="F20" s="173">
        <v>2</v>
      </c>
      <c r="G20" s="172"/>
      <c r="H20" s="200"/>
      <c r="I20" s="197"/>
      <c r="J20" s="198"/>
      <c r="K20" s="197"/>
      <c r="L20" s="198"/>
      <c r="M20" s="197"/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7</v>
      </c>
      <c r="AR20" s="301">
        <f>SUM(Z3:Z34)</f>
        <v>0</v>
      </c>
      <c r="AS20" s="303"/>
      <c r="AT20" s="181">
        <f t="shared" si="1"/>
        <v>7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0</v>
      </c>
      <c r="AR21" s="301">
        <f>SUM(AA3:AA34)</f>
        <v>0</v>
      </c>
      <c r="AS21" s="303"/>
      <c r="AT21" s="181">
        <f t="shared" si="1"/>
        <v>0</v>
      </c>
      <c r="AU21" s="216"/>
    </row>
    <row r="22" spans="1:194" s="219" customFormat="1" ht="24" thickBot="1">
      <c r="A22" s="167">
        <v>6</v>
      </c>
      <c r="B22" s="330" t="s">
        <v>248</v>
      </c>
      <c r="C22" s="322"/>
      <c r="D22" s="327"/>
      <c r="E22" s="240"/>
      <c r="F22" s="197"/>
      <c r="G22" s="197"/>
      <c r="H22" s="197"/>
      <c r="I22" s="197"/>
      <c r="J22" s="197"/>
      <c r="K22" s="197"/>
      <c r="L22" s="198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0</v>
      </c>
      <c r="AR22" s="301">
        <f>SUM(AB3:AB34)</f>
        <v>0</v>
      </c>
      <c r="AS22" s="303"/>
      <c r="AT22" s="181">
        <f t="shared" si="1"/>
        <v>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158" t="s">
        <v>189</v>
      </c>
      <c r="C23" s="322"/>
      <c r="D23" s="324"/>
      <c r="E23" s="160"/>
      <c r="F23" s="161">
        <v>1</v>
      </c>
      <c r="G23" s="161">
        <v>4</v>
      </c>
      <c r="H23" s="197"/>
      <c r="I23" s="241"/>
      <c r="J23" s="197"/>
      <c r="K23" s="197"/>
      <c r="L23" s="197"/>
      <c r="M23" s="197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5</v>
      </c>
      <c r="AR23" s="301">
        <f>SUM(AB4:AB35)</f>
        <v>0</v>
      </c>
      <c r="AS23" s="303"/>
      <c r="AT23" s="181">
        <f t="shared" si="1"/>
        <v>5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168" t="s">
        <v>243</v>
      </c>
      <c r="C24" s="322"/>
      <c r="D24" s="327"/>
      <c r="E24" s="242">
        <v>5</v>
      </c>
      <c r="F24" s="172"/>
      <c r="G24" s="173">
        <v>5</v>
      </c>
      <c r="H24" s="197"/>
      <c r="I24" s="197"/>
      <c r="J24" s="197"/>
      <c r="K24" s="197"/>
      <c r="L24" s="197"/>
      <c r="M24" s="197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10</v>
      </c>
      <c r="AR24" s="301">
        <f>SUM(AC3:AC34)</f>
        <v>0</v>
      </c>
      <c r="AS24" s="303"/>
      <c r="AT24" s="181">
        <f t="shared" si="1"/>
        <v>10</v>
      </c>
      <c r="AU24" s="216"/>
    </row>
    <row r="25" spans="1:194" s="147" customFormat="1" ht="23.25" customHeight="1">
      <c r="A25" s="167">
        <v>9</v>
      </c>
      <c r="B25" s="239" t="s">
        <v>245</v>
      </c>
      <c r="C25" s="322"/>
      <c r="D25" s="327"/>
      <c r="E25" s="171">
        <v>5</v>
      </c>
      <c r="F25" s="173">
        <v>2</v>
      </c>
      <c r="G25" s="172"/>
      <c r="H25" s="241"/>
      <c r="I25" s="197"/>
      <c r="J25" s="197"/>
      <c r="K25" s="197"/>
      <c r="L25" s="197"/>
      <c r="M25" s="197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7</v>
      </c>
      <c r="AR25" s="303">
        <f>SUM(AD3:AD34)</f>
        <v>0</v>
      </c>
      <c r="AS25" s="303"/>
      <c r="AT25" s="181">
        <f t="shared" si="1"/>
        <v>7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34" priority="11" stopIfTrue="1" operator="equal">
      <formula>5</formula>
    </cfRule>
  </conditionalFormatting>
  <conditionalFormatting sqref="E26:U35 S13:U22 N23:U25 E3:R12">
    <cfRule type="cellIs" dxfId="33" priority="10" stopIfTrue="1" operator="equal">
      <formula>5</formula>
    </cfRule>
  </conditionalFormatting>
  <conditionalFormatting sqref="S6:AB11 S12:V12 X12:AB12 S3:U5 Y3:AB5">
    <cfRule type="cellIs" dxfId="32" priority="9" stopIfTrue="1" operator="equal">
      <formula>5</formula>
    </cfRule>
  </conditionalFormatting>
  <conditionalFormatting sqref="E16:R16 N17:R22 H13:R15">
    <cfRule type="cellIs" dxfId="31" priority="8" stopIfTrue="1" operator="equal">
      <formula>5</formula>
    </cfRule>
  </conditionalFormatting>
  <conditionalFormatting sqref="AC13:AD14">
    <cfRule type="cellIs" dxfId="30" priority="7" stopIfTrue="1" operator="equal">
      <formula>5</formula>
    </cfRule>
  </conditionalFormatting>
  <conditionalFormatting sqref="AE15:AF16">
    <cfRule type="cellIs" dxfId="29" priority="6" stopIfTrue="1" operator="equal">
      <formula>5</formula>
    </cfRule>
  </conditionalFormatting>
  <conditionalFormatting sqref="E17:M17 E21:M22 H18:M20 H23:M25">
    <cfRule type="cellIs" dxfId="28" priority="5" stopIfTrue="1" operator="equal">
      <formula>5</formula>
    </cfRule>
  </conditionalFormatting>
  <conditionalFormatting sqref="V3:X5">
    <cfRule type="cellIs" dxfId="27" priority="4" stopIfTrue="1" operator="equal">
      <formula>5</formula>
    </cfRule>
  </conditionalFormatting>
  <conditionalFormatting sqref="E13:G15">
    <cfRule type="cellIs" dxfId="26" priority="3" stopIfTrue="1" operator="equal">
      <formula>5</formula>
    </cfRule>
  </conditionalFormatting>
  <conditionalFormatting sqref="E18:G20">
    <cfRule type="cellIs" dxfId="25" priority="2" stopIfTrue="1" operator="equal">
      <formula>5</formula>
    </cfRule>
  </conditionalFormatting>
  <conditionalFormatting sqref="E23:G25">
    <cfRule type="cellIs" dxfId="24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C738B-3CB2-4F7F-A290-87C1E8385721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283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775.66666666666663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179</v>
      </c>
      <c r="C3" s="169" t="s">
        <v>71</v>
      </c>
      <c r="D3" s="331" t="s">
        <v>177</v>
      </c>
      <c r="E3" s="160"/>
      <c r="F3" s="161">
        <v>1</v>
      </c>
      <c r="G3" s="161">
        <v>3</v>
      </c>
      <c r="H3" s="162">
        <v>5</v>
      </c>
      <c r="I3" s="243">
        <v>5</v>
      </c>
      <c r="J3" s="161">
        <v>4</v>
      </c>
      <c r="K3" s="161">
        <v>5</v>
      </c>
      <c r="L3" s="161"/>
      <c r="M3" s="197"/>
      <c r="N3" s="161"/>
      <c r="O3" s="257"/>
      <c r="P3" s="257"/>
      <c r="Q3" s="257"/>
      <c r="R3" s="257"/>
      <c r="S3" s="160"/>
      <c r="T3" s="161">
        <v>0</v>
      </c>
      <c r="U3" s="161">
        <v>0</v>
      </c>
      <c r="V3" s="162">
        <v>5</v>
      </c>
      <c r="W3" s="161">
        <v>4</v>
      </c>
      <c r="X3" s="161">
        <v>1</v>
      </c>
      <c r="Y3" s="161">
        <v>5</v>
      </c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5</v>
      </c>
      <c r="AP3" s="282">
        <v>7</v>
      </c>
      <c r="AQ3" s="283">
        <f t="shared" ref="AQ3:AQ34" si="0">SUM(E3:AN3)</f>
        <v>38</v>
      </c>
      <c r="AR3" s="284">
        <f>SUM(E3:E34)</f>
        <v>40</v>
      </c>
      <c r="AS3" s="310">
        <f>SUM((AO3+AP3)+((AO3*100)/(AO3+AP3)+((((AQ3-AR3)+((AO3+AP3)*5))*50)/((AO3+AP3)*5))))</f>
        <v>102</v>
      </c>
      <c r="AT3" s="166">
        <f t="shared" ref="AT3:AT34" si="1">SUM(AQ3-AR3)</f>
        <v>-2</v>
      </c>
      <c r="AU3" s="285" t="s">
        <v>227</v>
      </c>
      <c r="AV3" s="312">
        <f>AS3</f>
        <v>102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110</v>
      </c>
      <c r="C4" s="169" t="s">
        <v>71</v>
      </c>
      <c r="D4" s="170" t="s">
        <v>205</v>
      </c>
      <c r="E4" s="171">
        <v>5</v>
      </c>
      <c r="F4" s="172"/>
      <c r="G4" s="173">
        <v>5</v>
      </c>
      <c r="H4" s="174">
        <v>5</v>
      </c>
      <c r="I4" s="173">
        <v>5</v>
      </c>
      <c r="J4" s="173">
        <v>5</v>
      </c>
      <c r="K4" s="173">
        <v>5</v>
      </c>
      <c r="L4" s="173"/>
      <c r="M4" s="197"/>
      <c r="N4" s="173"/>
      <c r="O4" s="258"/>
      <c r="P4" s="258"/>
      <c r="Q4" s="258"/>
      <c r="R4" s="258"/>
      <c r="S4" s="242">
        <v>5</v>
      </c>
      <c r="T4" s="172"/>
      <c r="U4" s="173">
        <v>5</v>
      </c>
      <c r="V4" s="174">
        <v>5</v>
      </c>
      <c r="W4" s="173">
        <v>5</v>
      </c>
      <c r="X4" s="197">
        <v>4</v>
      </c>
      <c r="Y4" s="197">
        <v>5</v>
      </c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11</v>
      </c>
      <c r="AP4" s="290">
        <v>1</v>
      </c>
      <c r="AQ4" s="291">
        <f t="shared" si="0"/>
        <v>59</v>
      </c>
      <c r="AR4" s="292">
        <f>SUM(F3:F34)</f>
        <v>16</v>
      </c>
      <c r="AS4" s="310">
        <f t="shared" ref="AS4:AS11" si="2">SUM((AO4+AP4)+((AO4*100)/(AO4+AP4)+((((AQ4-AR4)+((AO4+AP4)*5))*50)/((AO4+AP4)*5))))</f>
        <v>189.5</v>
      </c>
      <c r="AT4" s="181">
        <f t="shared" si="1"/>
        <v>43</v>
      </c>
      <c r="AU4" s="293" t="s">
        <v>230</v>
      </c>
      <c r="AV4" s="312">
        <f t="shared" ref="AV4:AV9" si="3">AS4</f>
        <v>189.5</v>
      </c>
    </row>
    <row r="5" spans="1:194" s="147" customFormat="1" ht="22.5">
      <c r="A5" s="167">
        <v>3</v>
      </c>
      <c r="B5" s="239" t="s">
        <v>249</v>
      </c>
      <c r="C5" s="169" t="s">
        <v>71</v>
      </c>
      <c r="D5" s="170" t="s">
        <v>205</v>
      </c>
      <c r="E5" s="171">
        <v>5</v>
      </c>
      <c r="F5" s="173">
        <v>3</v>
      </c>
      <c r="G5" s="172"/>
      <c r="H5" s="174">
        <v>5</v>
      </c>
      <c r="I5" s="173">
        <v>5</v>
      </c>
      <c r="J5" s="173">
        <v>3</v>
      </c>
      <c r="K5" s="183">
        <v>5</v>
      </c>
      <c r="L5" s="173"/>
      <c r="M5" s="197"/>
      <c r="N5" s="173"/>
      <c r="O5" s="258"/>
      <c r="P5" s="258"/>
      <c r="Q5" s="258"/>
      <c r="R5" s="258"/>
      <c r="S5" s="171">
        <v>5</v>
      </c>
      <c r="T5" s="173">
        <v>1</v>
      </c>
      <c r="U5" s="172"/>
      <c r="V5" s="174">
        <v>5</v>
      </c>
      <c r="W5" s="173">
        <v>5</v>
      </c>
      <c r="X5" s="173">
        <v>4</v>
      </c>
      <c r="Y5" s="183">
        <v>5</v>
      </c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8</v>
      </c>
      <c r="AP5" s="290">
        <v>4</v>
      </c>
      <c r="AQ5" s="291">
        <f t="shared" si="0"/>
        <v>51</v>
      </c>
      <c r="AR5" s="292">
        <f>SUM(G3:G34)</f>
        <v>32</v>
      </c>
      <c r="AS5" s="310">
        <f t="shared" si="2"/>
        <v>144.5</v>
      </c>
      <c r="AT5" s="181">
        <f t="shared" si="1"/>
        <v>19</v>
      </c>
      <c r="AU5" s="293" t="s">
        <v>234</v>
      </c>
      <c r="AV5" s="312">
        <f t="shared" si="3"/>
        <v>144.5</v>
      </c>
    </row>
    <row r="6" spans="1:194" s="188" customFormat="1" ht="23.25" thickBot="1">
      <c r="A6" s="167">
        <v>4</v>
      </c>
      <c r="B6" s="239" t="s">
        <v>191</v>
      </c>
      <c r="C6" s="185" t="s">
        <v>71</v>
      </c>
      <c r="D6" s="170" t="s">
        <v>175</v>
      </c>
      <c r="E6" s="186">
        <v>0</v>
      </c>
      <c r="F6" s="174">
        <v>0</v>
      </c>
      <c r="G6" s="174">
        <v>0</v>
      </c>
      <c r="H6" s="187"/>
      <c r="I6" s="173">
        <v>5</v>
      </c>
      <c r="J6" s="173">
        <v>2</v>
      </c>
      <c r="K6" s="173">
        <v>5</v>
      </c>
      <c r="L6" s="173"/>
      <c r="M6" s="197"/>
      <c r="N6" s="173"/>
      <c r="O6" s="258"/>
      <c r="P6" s="258"/>
      <c r="Q6" s="258"/>
      <c r="R6" s="258"/>
      <c r="S6" s="186">
        <v>3</v>
      </c>
      <c r="T6" s="200">
        <v>0</v>
      </c>
      <c r="U6" s="174">
        <v>3</v>
      </c>
      <c r="V6" s="187"/>
      <c r="W6" s="173">
        <v>5</v>
      </c>
      <c r="X6" s="197">
        <v>2</v>
      </c>
      <c r="Y6" s="173">
        <v>5</v>
      </c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4</v>
      </c>
      <c r="AP6" s="290">
        <v>8</v>
      </c>
      <c r="AQ6" s="291">
        <f t="shared" si="0"/>
        <v>30</v>
      </c>
      <c r="AR6" s="292">
        <f>SUM(H3:H34)</f>
        <v>47</v>
      </c>
      <c r="AS6" s="310">
        <f t="shared" si="2"/>
        <v>81.166666666666671</v>
      </c>
      <c r="AT6" s="181">
        <f t="shared" si="1"/>
        <v>-17</v>
      </c>
      <c r="AU6" s="293" t="s">
        <v>236</v>
      </c>
      <c r="AV6" s="312">
        <f t="shared" si="3"/>
        <v>81.166666666666671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190</v>
      </c>
      <c r="C7" s="169" t="s">
        <v>71</v>
      </c>
      <c r="D7" s="170" t="s">
        <v>81</v>
      </c>
      <c r="E7" s="186">
        <v>1</v>
      </c>
      <c r="F7" s="174">
        <v>1</v>
      </c>
      <c r="G7" s="174">
        <v>4</v>
      </c>
      <c r="H7" s="173">
        <v>3</v>
      </c>
      <c r="I7" s="172"/>
      <c r="J7" s="173">
        <v>2</v>
      </c>
      <c r="K7" s="173">
        <v>1</v>
      </c>
      <c r="L7" s="173"/>
      <c r="M7" s="197"/>
      <c r="N7" s="173"/>
      <c r="O7" s="258"/>
      <c r="P7" s="258"/>
      <c r="Q7" s="258"/>
      <c r="R7" s="258"/>
      <c r="S7" s="171">
        <v>5</v>
      </c>
      <c r="T7" s="173">
        <v>0</v>
      </c>
      <c r="U7" s="173">
        <v>1</v>
      </c>
      <c r="V7" s="197">
        <v>2</v>
      </c>
      <c r="W7" s="172"/>
      <c r="X7" s="173">
        <v>2</v>
      </c>
      <c r="Y7" s="173">
        <v>5</v>
      </c>
      <c r="Z7" s="173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2</v>
      </c>
      <c r="AP7" s="290">
        <v>10</v>
      </c>
      <c r="AQ7" s="291">
        <f t="shared" si="0"/>
        <v>27</v>
      </c>
      <c r="AR7" s="292">
        <f>SUM(I3:I34)</f>
        <v>53</v>
      </c>
      <c r="AS7" s="310">
        <f t="shared" si="2"/>
        <v>57</v>
      </c>
      <c r="AT7" s="181">
        <f t="shared" si="1"/>
        <v>-26</v>
      </c>
      <c r="AU7" s="293" t="s">
        <v>231</v>
      </c>
      <c r="AV7" s="312">
        <f t="shared" si="3"/>
        <v>57</v>
      </c>
    </row>
    <row r="8" spans="1:194" s="147" customFormat="1" ht="22.5">
      <c r="A8" s="167">
        <v>6</v>
      </c>
      <c r="B8" s="332" t="s">
        <v>250</v>
      </c>
      <c r="C8" s="169" t="s">
        <v>71</v>
      </c>
      <c r="D8" s="189" t="s">
        <v>81</v>
      </c>
      <c r="E8" s="186">
        <v>5</v>
      </c>
      <c r="F8" s="174">
        <v>4</v>
      </c>
      <c r="G8" s="174">
        <v>5</v>
      </c>
      <c r="H8" s="173">
        <v>5</v>
      </c>
      <c r="I8" s="173">
        <v>5</v>
      </c>
      <c r="J8" s="172"/>
      <c r="K8" s="173">
        <v>5</v>
      </c>
      <c r="L8" s="173"/>
      <c r="M8" s="197"/>
      <c r="N8" s="173"/>
      <c r="O8" s="258"/>
      <c r="P8" s="258"/>
      <c r="Q8" s="258"/>
      <c r="R8" s="258"/>
      <c r="S8" s="171">
        <v>5</v>
      </c>
      <c r="T8" s="173">
        <v>5</v>
      </c>
      <c r="U8" s="173">
        <v>5</v>
      </c>
      <c r="V8" s="173">
        <v>5</v>
      </c>
      <c r="W8" s="173">
        <v>5</v>
      </c>
      <c r="X8" s="172"/>
      <c r="Y8" s="173">
        <v>5</v>
      </c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11</v>
      </c>
      <c r="AP8" s="290">
        <v>1</v>
      </c>
      <c r="AQ8" s="291">
        <f t="shared" si="0"/>
        <v>59</v>
      </c>
      <c r="AR8" s="292">
        <f>SUM(J3:J34)</f>
        <v>32</v>
      </c>
      <c r="AS8" s="310">
        <f t="shared" si="2"/>
        <v>176.16666666666669</v>
      </c>
      <c r="AT8" s="181">
        <f t="shared" si="1"/>
        <v>27</v>
      </c>
      <c r="AU8" s="293" t="s">
        <v>228</v>
      </c>
      <c r="AV8" s="312">
        <f t="shared" si="3"/>
        <v>176.16666666666669</v>
      </c>
    </row>
    <row r="9" spans="1:194" s="188" customFormat="1" ht="23.25" thickBot="1">
      <c r="A9" s="167">
        <v>7</v>
      </c>
      <c r="B9" s="239" t="s">
        <v>251</v>
      </c>
      <c r="C9" s="169" t="s">
        <v>71</v>
      </c>
      <c r="D9" s="170" t="s">
        <v>75</v>
      </c>
      <c r="E9" s="171">
        <v>0</v>
      </c>
      <c r="F9" s="173">
        <v>1</v>
      </c>
      <c r="G9" s="183">
        <v>1</v>
      </c>
      <c r="H9" s="173">
        <v>1</v>
      </c>
      <c r="I9" s="191">
        <v>3</v>
      </c>
      <c r="J9" s="197">
        <v>2</v>
      </c>
      <c r="K9" s="172"/>
      <c r="L9" s="173"/>
      <c r="M9" s="197"/>
      <c r="N9" s="173"/>
      <c r="O9" s="258"/>
      <c r="P9" s="258"/>
      <c r="Q9" s="258"/>
      <c r="R9" s="258"/>
      <c r="S9" s="171">
        <v>1</v>
      </c>
      <c r="T9" s="173">
        <v>0</v>
      </c>
      <c r="U9" s="183">
        <v>0</v>
      </c>
      <c r="V9" s="173">
        <v>1</v>
      </c>
      <c r="W9" s="191">
        <v>1</v>
      </c>
      <c r="X9" s="173">
        <v>1</v>
      </c>
      <c r="Y9" s="172"/>
      <c r="Z9" s="173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0</v>
      </c>
      <c r="AP9" s="290">
        <v>12</v>
      </c>
      <c r="AQ9" s="291">
        <f t="shared" si="0"/>
        <v>12</v>
      </c>
      <c r="AR9" s="292">
        <f>SUM(K3:K34)</f>
        <v>56</v>
      </c>
      <c r="AS9" s="310">
        <f t="shared" si="2"/>
        <v>25.333333333333336</v>
      </c>
      <c r="AT9" s="181">
        <f t="shared" si="1"/>
        <v>-44</v>
      </c>
      <c r="AU9" s="293" t="s">
        <v>238</v>
      </c>
      <c r="AV9" s="312">
        <f t="shared" si="3"/>
        <v>25.333333333333336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31</v>
      </c>
      <c r="AS10" s="310" t="e">
        <f t="shared" si="2"/>
        <v>#DIV/0!</v>
      </c>
      <c r="AT10" s="181">
        <f t="shared" si="1"/>
        <v>-31</v>
      </c>
      <c r="AU10" s="293"/>
      <c r="AV10" s="312"/>
    </row>
    <row r="11" spans="1:194" s="147" customFormat="1" ht="23.25" thickBot="1">
      <c r="A11" s="167">
        <v>9</v>
      </c>
      <c r="B11" s="333" t="s">
        <v>252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39</v>
      </c>
      <c r="AS11" s="310" t="e">
        <f t="shared" si="2"/>
        <v>#DIV/0!</v>
      </c>
      <c r="AT11" s="181">
        <f t="shared" si="1"/>
        <v>-39</v>
      </c>
      <c r="AU11" s="298"/>
      <c r="AV11" s="312"/>
    </row>
    <row r="12" spans="1:194" s="188" customFormat="1" ht="24" thickBot="1">
      <c r="A12" s="167">
        <v>10</v>
      </c>
      <c r="B12" s="158" t="s">
        <v>179</v>
      </c>
      <c r="C12" s="169" t="s">
        <v>71</v>
      </c>
      <c r="D12" s="331" t="s">
        <v>177</v>
      </c>
      <c r="E12" s="160"/>
      <c r="F12" s="161">
        <v>0</v>
      </c>
      <c r="G12" s="161">
        <v>0</v>
      </c>
      <c r="H12" s="162">
        <v>5</v>
      </c>
      <c r="I12" s="161">
        <v>4</v>
      </c>
      <c r="J12" s="161">
        <v>1</v>
      </c>
      <c r="K12" s="161">
        <v>5</v>
      </c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15</v>
      </c>
      <c r="AR12" s="292">
        <f>SUM(N3:N34)</f>
        <v>0</v>
      </c>
      <c r="AS12" s="308"/>
      <c r="AT12" s="181">
        <f t="shared" si="1"/>
        <v>15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168" t="s">
        <v>110</v>
      </c>
      <c r="C13" s="169" t="s">
        <v>71</v>
      </c>
      <c r="D13" s="170" t="s">
        <v>205</v>
      </c>
      <c r="E13" s="242">
        <v>5</v>
      </c>
      <c r="F13" s="172"/>
      <c r="G13" s="173">
        <v>5</v>
      </c>
      <c r="H13" s="174">
        <v>5</v>
      </c>
      <c r="I13" s="173">
        <v>5</v>
      </c>
      <c r="J13" s="197">
        <v>4</v>
      </c>
      <c r="K13" s="197">
        <v>5</v>
      </c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29</v>
      </c>
      <c r="AR13" s="292">
        <f>SUM(S3:S34)</f>
        <v>24</v>
      </c>
      <c r="AS13" s="308"/>
      <c r="AT13" s="181">
        <f t="shared" si="1"/>
        <v>5</v>
      </c>
      <c r="AU13" s="182"/>
      <c r="AV13" s="306"/>
    </row>
    <row r="14" spans="1:194" s="147" customFormat="1" ht="23.25">
      <c r="A14" s="167">
        <v>12</v>
      </c>
      <c r="B14" s="239" t="s">
        <v>249</v>
      </c>
      <c r="C14" s="169" t="s">
        <v>71</v>
      </c>
      <c r="D14" s="170" t="s">
        <v>205</v>
      </c>
      <c r="E14" s="171">
        <v>5</v>
      </c>
      <c r="F14" s="173">
        <v>1</v>
      </c>
      <c r="G14" s="172"/>
      <c r="H14" s="174">
        <v>5</v>
      </c>
      <c r="I14" s="173">
        <v>5</v>
      </c>
      <c r="J14" s="173">
        <v>4</v>
      </c>
      <c r="K14" s="183">
        <v>5</v>
      </c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25</v>
      </c>
      <c r="AR14" s="292">
        <f>SUM(T3:T34)</f>
        <v>6</v>
      </c>
      <c r="AS14" s="308"/>
      <c r="AT14" s="181">
        <f t="shared" si="1"/>
        <v>19</v>
      </c>
      <c r="AU14" s="182"/>
      <c r="AV14" s="306"/>
    </row>
    <row r="15" spans="1:194" s="147" customFormat="1" ht="24" thickBot="1">
      <c r="A15" s="203">
        <v>13</v>
      </c>
      <c r="B15" s="239" t="s">
        <v>191</v>
      </c>
      <c r="C15" s="185" t="s">
        <v>71</v>
      </c>
      <c r="D15" s="170" t="s">
        <v>175</v>
      </c>
      <c r="E15" s="186">
        <v>3</v>
      </c>
      <c r="F15" s="200">
        <v>0</v>
      </c>
      <c r="G15" s="174">
        <v>3</v>
      </c>
      <c r="H15" s="187"/>
      <c r="I15" s="173">
        <v>5</v>
      </c>
      <c r="J15" s="197">
        <v>2</v>
      </c>
      <c r="K15" s="173">
        <v>5</v>
      </c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18</v>
      </c>
      <c r="AR15" s="292">
        <f>SUM(U3:U34)</f>
        <v>14</v>
      </c>
      <c r="AS15" s="308"/>
      <c r="AT15" s="181">
        <f t="shared" si="1"/>
        <v>4</v>
      </c>
      <c r="AU15" s="182"/>
      <c r="AV15" s="306"/>
    </row>
    <row r="16" spans="1:194" s="188" customFormat="1" ht="24" thickBot="1">
      <c r="A16" s="205">
        <v>14</v>
      </c>
      <c r="B16" s="168" t="s">
        <v>190</v>
      </c>
      <c r="C16" s="169" t="s">
        <v>71</v>
      </c>
      <c r="D16" s="170" t="s">
        <v>81</v>
      </c>
      <c r="E16" s="171">
        <v>5</v>
      </c>
      <c r="F16" s="173">
        <v>0</v>
      </c>
      <c r="G16" s="173">
        <v>1</v>
      </c>
      <c r="H16" s="197">
        <v>2</v>
      </c>
      <c r="I16" s="172"/>
      <c r="J16" s="173">
        <v>2</v>
      </c>
      <c r="K16" s="173">
        <v>5</v>
      </c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15</v>
      </c>
      <c r="AR16" s="284">
        <f>SUM(V3:V34)</f>
        <v>23</v>
      </c>
      <c r="AS16" s="307"/>
      <c r="AT16" s="166">
        <f t="shared" si="1"/>
        <v>-8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332" t="s">
        <v>250</v>
      </c>
      <c r="C17" s="169" t="s">
        <v>71</v>
      </c>
      <c r="D17" s="189" t="s">
        <v>81</v>
      </c>
      <c r="E17" s="171">
        <v>5</v>
      </c>
      <c r="F17" s="173">
        <v>5</v>
      </c>
      <c r="G17" s="173">
        <v>5</v>
      </c>
      <c r="H17" s="173">
        <v>5</v>
      </c>
      <c r="I17" s="173">
        <v>5</v>
      </c>
      <c r="J17" s="172"/>
      <c r="K17" s="173">
        <v>5</v>
      </c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37</v>
      </c>
      <c r="AR17" s="292">
        <f>SUM(W3:W34)</f>
        <v>25</v>
      </c>
      <c r="AS17" s="308"/>
      <c r="AT17" s="181">
        <f t="shared" si="1"/>
        <v>12</v>
      </c>
      <c r="AU17" s="212"/>
    </row>
    <row r="18" spans="1:194" s="147" customFormat="1" ht="23.25">
      <c r="A18" s="167">
        <v>2</v>
      </c>
      <c r="B18" s="239" t="s">
        <v>251</v>
      </c>
      <c r="C18" s="169" t="s">
        <v>71</v>
      </c>
      <c r="D18" s="170" t="s">
        <v>75</v>
      </c>
      <c r="E18" s="171">
        <v>1</v>
      </c>
      <c r="F18" s="173">
        <v>0</v>
      </c>
      <c r="G18" s="183">
        <v>0</v>
      </c>
      <c r="H18" s="173">
        <v>1</v>
      </c>
      <c r="I18" s="191">
        <v>1</v>
      </c>
      <c r="J18" s="173">
        <v>1</v>
      </c>
      <c r="K18" s="172"/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12</v>
      </c>
      <c r="AR18" s="301">
        <f>SUM(X3:X34)</f>
        <v>14</v>
      </c>
      <c r="AS18" s="303"/>
      <c r="AT18" s="181">
        <f t="shared" si="1"/>
        <v>-2</v>
      </c>
      <c r="AU18" s="215"/>
    </row>
    <row r="19" spans="1:194" s="188" customFormat="1" ht="24" thickBot="1">
      <c r="A19" s="167">
        <v>3</v>
      </c>
      <c r="B19" s="268"/>
      <c r="C19" s="322"/>
      <c r="D19" s="324"/>
      <c r="E19" s="240"/>
      <c r="F19" s="197"/>
      <c r="G19" s="197"/>
      <c r="H19" s="200"/>
      <c r="I19" s="197"/>
      <c r="J19" s="197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30</v>
      </c>
      <c r="AS19" s="303"/>
      <c r="AT19" s="181">
        <f t="shared" si="1"/>
        <v>-22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8"/>
      <c r="C20" s="322"/>
      <c r="D20" s="324"/>
      <c r="E20" s="264"/>
      <c r="F20" s="325"/>
      <c r="G20" s="200"/>
      <c r="H20" s="200"/>
      <c r="I20" s="197"/>
      <c r="J20" s="198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0</v>
      </c>
      <c r="AS20" s="303"/>
      <c r="AT20" s="181">
        <f t="shared" si="1"/>
        <v>10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0</v>
      </c>
      <c r="AS21" s="303"/>
      <c r="AT21" s="181">
        <f t="shared" si="1"/>
        <v>9</v>
      </c>
      <c r="AU21" s="216"/>
    </row>
    <row r="22" spans="1:194" s="219" customFormat="1" ht="24" thickBot="1">
      <c r="A22" s="167">
        <v>6</v>
      </c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0</v>
      </c>
      <c r="AS22" s="303"/>
      <c r="AT22" s="181">
        <f t="shared" si="1"/>
        <v>10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0</v>
      </c>
      <c r="AS23" s="303"/>
      <c r="AT23" s="181">
        <f t="shared" si="1"/>
        <v>10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23" priority="8" stopIfTrue="1" operator="equal">
      <formula>5</formula>
    </cfRule>
  </conditionalFormatting>
  <conditionalFormatting sqref="E26:U35 S13:U22 E3:R11 N23:U25 L12:R12">
    <cfRule type="cellIs" dxfId="22" priority="7" stopIfTrue="1" operator="equal">
      <formula>5</formula>
    </cfRule>
  </conditionalFormatting>
  <conditionalFormatting sqref="S3:AB11 S12:V12 X12:AB12">
    <cfRule type="cellIs" dxfId="21" priority="6" stopIfTrue="1" operator="equal">
      <formula>5</formula>
    </cfRule>
  </conditionalFormatting>
  <conditionalFormatting sqref="L13:R16 N17:R22">
    <cfRule type="cellIs" dxfId="20" priority="5" stopIfTrue="1" operator="equal">
      <formula>5</formula>
    </cfRule>
  </conditionalFormatting>
  <conditionalFormatting sqref="AC13:AD14">
    <cfRule type="cellIs" dxfId="19" priority="4" stopIfTrue="1" operator="equal">
      <formula>5</formula>
    </cfRule>
  </conditionalFormatting>
  <conditionalFormatting sqref="AE15:AF16">
    <cfRule type="cellIs" dxfId="18" priority="3" stopIfTrue="1" operator="equal">
      <formula>5</formula>
    </cfRule>
  </conditionalFormatting>
  <conditionalFormatting sqref="E19:M25 L17:M18">
    <cfRule type="cellIs" dxfId="17" priority="2" stopIfTrue="1" operator="equal">
      <formula>5</formula>
    </cfRule>
  </conditionalFormatting>
  <conditionalFormatting sqref="E12:K18">
    <cfRule type="cellIs" dxfId="16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C762-0996-4EB0-AD3F-E7B38640EC1A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283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783.99999999999989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254</v>
      </c>
      <c r="C3" s="169" t="s">
        <v>70</v>
      </c>
      <c r="D3" s="331" t="s">
        <v>192</v>
      </c>
      <c r="E3" s="160"/>
      <c r="F3" s="161">
        <v>5</v>
      </c>
      <c r="G3" s="161">
        <v>4</v>
      </c>
      <c r="H3" s="162">
        <v>5</v>
      </c>
      <c r="I3" s="243">
        <v>5</v>
      </c>
      <c r="J3" s="161">
        <v>5</v>
      </c>
      <c r="K3" s="161">
        <v>5</v>
      </c>
      <c r="L3" s="161"/>
      <c r="M3" s="197"/>
      <c r="N3" s="161"/>
      <c r="O3" s="257"/>
      <c r="P3" s="257"/>
      <c r="Q3" s="257"/>
      <c r="R3" s="257"/>
      <c r="S3" s="160"/>
      <c r="T3" s="161">
        <v>5</v>
      </c>
      <c r="U3" s="161">
        <v>5</v>
      </c>
      <c r="V3" s="162">
        <v>2</v>
      </c>
      <c r="W3" s="161">
        <v>5</v>
      </c>
      <c r="X3" s="161">
        <v>5</v>
      </c>
      <c r="Y3" s="161">
        <v>2</v>
      </c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9</v>
      </c>
      <c r="AP3" s="282">
        <v>3</v>
      </c>
      <c r="AQ3" s="283">
        <f t="shared" ref="AQ3:AQ34" si="0">SUM(E3:AN3)</f>
        <v>53</v>
      </c>
      <c r="AR3" s="284">
        <f>SUM(E3:E34)</f>
        <v>28</v>
      </c>
      <c r="AS3" s="310">
        <f>SUM((AO3+AP3)+((AO3*100)/(AO3+AP3)+((((AQ3-AR3)+((AO3+AP3)*5))*50)/((AO3+AP3)*5))))</f>
        <v>157.83333333333331</v>
      </c>
      <c r="AT3" s="166">
        <f t="shared" ref="AT3:AT34" si="1">SUM(AQ3-AR3)</f>
        <v>25</v>
      </c>
      <c r="AU3" s="285" t="s">
        <v>228</v>
      </c>
      <c r="AV3" s="312">
        <f>AS3</f>
        <v>157.83333333333331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111</v>
      </c>
      <c r="C4" s="169" t="s">
        <v>70</v>
      </c>
      <c r="D4" s="170" t="s">
        <v>205</v>
      </c>
      <c r="E4" s="171">
        <v>1</v>
      </c>
      <c r="F4" s="172"/>
      <c r="G4" s="173">
        <v>0</v>
      </c>
      <c r="H4" s="174">
        <v>5</v>
      </c>
      <c r="I4" s="173">
        <v>5</v>
      </c>
      <c r="J4" s="173">
        <v>5</v>
      </c>
      <c r="K4" s="173">
        <v>5</v>
      </c>
      <c r="L4" s="173"/>
      <c r="M4" s="197"/>
      <c r="N4" s="173"/>
      <c r="O4" s="258"/>
      <c r="P4" s="258"/>
      <c r="Q4" s="258"/>
      <c r="R4" s="258"/>
      <c r="S4" s="240">
        <v>3</v>
      </c>
      <c r="T4" s="172"/>
      <c r="U4" s="173">
        <v>3</v>
      </c>
      <c r="V4" s="174">
        <v>5</v>
      </c>
      <c r="W4" s="173">
        <v>5</v>
      </c>
      <c r="X4" s="197">
        <v>2</v>
      </c>
      <c r="Y4" s="197">
        <v>4</v>
      </c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6</v>
      </c>
      <c r="AP4" s="290">
        <v>6</v>
      </c>
      <c r="AQ4" s="291">
        <f t="shared" si="0"/>
        <v>43</v>
      </c>
      <c r="AR4" s="292">
        <f>SUM(F3:F34)</f>
        <v>45</v>
      </c>
      <c r="AS4" s="310">
        <f t="shared" ref="AS4:AS11" si="2">SUM((AO4+AP4)+((AO4*100)/(AO4+AP4)+((((AQ4-AR4)+((AO4+AP4)*5))*50)/((AO4+AP4)*5))))</f>
        <v>110.33333333333334</v>
      </c>
      <c r="AT4" s="181">
        <f t="shared" si="1"/>
        <v>-2</v>
      </c>
      <c r="AU4" s="293" t="s">
        <v>236</v>
      </c>
      <c r="AV4" s="312">
        <f t="shared" ref="AV4:AV9" si="3">AS4</f>
        <v>110.33333333333334</v>
      </c>
    </row>
    <row r="5" spans="1:194" s="147" customFormat="1" ht="22.5">
      <c r="A5" s="167">
        <v>3</v>
      </c>
      <c r="B5" s="239" t="s">
        <v>194</v>
      </c>
      <c r="C5" s="169" t="s">
        <v>70</v>
      </c>
      <c r="D5" s="170" t="s">
        <v>253</v>
      </c>
      <c r="E5" s="171">
        <v>5</v>
      </c>
      <c r="F5" s="173">
        <v>5</v>
      </c>
      <c r="G5" s="172"/>
      <c r="H5" s="174">
        <v>5</v>
      </c>
      <c r="I5" s="173">
        <v>5</v>
      </c>
      <c r="J5" s="173">
        <v>5</v>
      </c>
      <c r="K5" s="183">
        <v>1</v>
      </c>
      <c r="L5" s="173"/>
      <c r="M5" s="197"/>
      <c r="N5" s="173"/>
      <c r="O5" s="258"/>
      <c r="P5" s="258"/>
      <c r="Q5" s="258"/>
      <c r="R5" s="258"/>
      <c r="S5" s="171">
        <v>2</v>
      </c>
      <c r="T5" s="173">
        <v>5</v>
      </c>
      <c r="U5" s="172"/>
      <c r="V5" s="174">
        <v>5</v>
      </c>
      <c r="W5" s="173">
        <v>5</v>
      </c>
      <c r="X5" s="173">
        <v>5</v>
      </c>
      <c r="Y5" s="183">
        <v>1</v>
      </c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9</v>
      </c>
      <c r="AP5" s="290">
        <v>3</v>
      </c>
      <c r="AQ5" s="291">
        <f t="shared" si="0"/>
        <v>49</v>
      </c>
      <c r="AR5" s="292">
        <f>SUM(G3:G34)</f>
        <v>21</v>
      </c>
      <c r="AS5" s="310">
        <f t="shared" si="2"/>
        <v>160.33333333333331</v>
      </c>
      <c r="AT5" s="181">
        <f t="shared" si="1"/>
        <v>28</v>
      </c>
      <c r="AU5" s="335">
        <v>1</v>
      </c>
      <c r="AV5" s="312">
        <f t="shared" si="3"/>
        <v>160.33333333333331</v>
      </c>
    </row>
    <row r="6" spans="1:194" s="188" customFormat="1" ht="23.25" thickBot="1">
      <c r="A6" s="167">
        <v>4</v>
      </c>
      <c r="B6" s="239" t="s">
        <v>196</v>
      </c>
      <c r="C6" s="185" t="s">
        <v>70</v>
      </c>
      <c r="D6" s="170" t="s">
        <v>175</v>
      </c>
      <c r="E6" s="186">
        <v>0</v>
      </c>
      <c r="F6" s="174">
        <v>3</v>
      </c>
      <c r="G6" s="174">
        <v>0</v>
      </c>
      <c r="H6" s="187"/>
      <c r="I6" s="173">
        <v>5</v>
      </c>
      <c r="J6" s="173">
        <v>0</v>
      </c>
      <c r="K6" s="173">
        <v>5</v>
      </c>
      <c r="L6" s="173"/>
      <c r="M6" s="197"/>
      <c r="N6" s="173"/>
      <c r="O6" s="258"/>
      <c r="P6" s="258"/>
      <c r="Q6" s="258"/>
      <c r="R6" s="258"/>
      <c r="S6" s="186">
        <v>5</v>
      </c>
      <c r="T6" s="200">
        <v>3</v>
      </c>
      <c r="U6" s="174">
        <v>1</v>
      </c>
      <c r="V6" s="187"/>
      <c r="W6" s="173">
        <v>5</v>
      </c>
      <c r="X6" s="197">
        <v>1</v>
      </c>
      <c r="Y6" s="173">
        <v>2</v>
      </c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4</v>
      </c>
      <c r="AP6" s="290">
        <v>8</v>
      </c>
      <c r="AQ6" s="291">
        <f t="shared" si="0"/>
        <v>30</v>
      </c>
      <c r="AR6" s="292">
        <f>SUM(H3:H34)</f>
        <v>50</v>
      </c>
      <c r="AS6" s="310">
        <f t="shared" si="2"/>
        <v>78.666666666666671</v>
      </c>
      <c r="AT6" s="181">
        <f t="shared" si="1"/>
        <v>-20</v>
      </c>
      <c r="AU6" s="293" t="s">
        <v>231</v>
      </c>
      <c r="AV6" s="312">
        <f t="shared" si="3"/>
        <v>78.666666666666671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255</v>
      </c>
      <c r="C7" s="169" t="s">
        <v>70</v>
      </c>
      <c r="D7" s="329" t="s">
        <v>177</v>
      </c>
      <c r="E7" s="186">
        <v>2</v>
      </c>
      <c r="F7" s="174">
        <v>0</v>
      </c>
      <c r="G7" s="174">
        <v>0</v>
      </c>
      <c r="H7" s="173">
        <v>2</v>
      </c>
      <c r="I7" s="172"/>
      <c r="J7" s="173">
        <v>2</v>
      </c>
      <c r="K7" s="173">
        <v>1</v>
      </c>
      <c r="L7" s="173"/>
      <c r="M7" s="197"/>
      <c r="N7" s="173"/>
      <c r="O7" s="258"/>
      <c r="P7" s="258"/>
      <c r="Q7" s="258"/>
      <c r="R7" s="258"/>
      <c r="S7" s="171">
        <v>0</v>
      </c>
      <c r="T7" s="173">
        <v>4</v>
      </c>
      <c r="U7" s="173">
        <v>0</v>
      </c>
      <c r="V7" s="197">
        <v>3</v>
      </c>
      <c r="W7" s="172"/>
      <c r="X7" s="173">
        <v>0</v>
      </c>
      <c r="Y7" s="173">
        <v>0</v>
      </c>
      <c r="Z7" s="173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0</v>
      </c>
      <c r="AP7" s="290">
        <v>12</v>
      </c>
      <c r="AQ7" s="291">
        <f t="shared" si="0"/>
        <v>14</v>
      </c>
      <c r="AR7" s="292">
        <f>SUM(I3:I34)</f>
        <v>60</v>
      </c>
      <c r="AS7" s="310">
        <f t="shared" si="2"/>
        <v>23.666666666666664</v>
      </c>
      <c r="AT7" s="181">
        <f t="shared" si="1"/>
        <v>-46</v>
      </c>
      <c r="AU7" s="293" t="s">
        <v>238</v>
      </c>
      <c r="AV7" s="312">
        <f t="shared" si="3"/>
        <v>23.666666666666664</v>
      </c>
    </row>
    <row r="8" spans="1:194" s="147" customFormat="1" ht="22.5">
      <c r="A8" s="167">
        <v>6</v>
      </c>
      <c r="B8" s="332" t="s">
        <v>256</v>
      </c>
      <c r="C8" s="169" t="s">
        <v>70</v>
      </c>
      <c r="D8" s="189" t="s">
        <v>75</v>
      </c>
      <c r="E8" s="186">
        <v>2</v>
      </c>
      <c r="F8" s="174">
        <v>2</v>
      </c>
      <c r="G8" s="174">
        <v>1</v>
      </c>
      <c r="H8" s="173">
        <v>5</v>
      </c>
      <c r="I8" s="173">
        <v>5</v>
      </c>
      <c r="J8" s="172"/>
      <c r="K8" s="173">
        <v>5</v>
      </c>
      <c r="L8" s="173"/>
      <c r="M8" s="197"/>
      <c r="N8" s="173"/>
      <c r="O8" s="258"/>
      <c r="P8" s="258"/>
      <c r="Q8" s="258"/>
      <c r="R8" s="258"/>
      <c r="S8" s="171">
        <v>3</v>
      </c>
      <c r="T8" s="173">
        <v>5</v>
      </c>
      <c r="U8" s="173">
        <v>2</v>
      </c>
      <c r="V8" s="173">
        <v>5</v>
      </c>
      <c r="W8" s="173">
        <v>5</v>
      </c>
      <c r="X8" s="172"/>
      <c r="Y8" s="173">
        <v>3</v>
      </c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6</v>
      </c>
      <c r="AP8" s="290">
        <v>6</v>
      </c>
      <c r="AQ8" s="291">
        <f t="shared" si="0"/>
        <v>43</v>
      </c>
      <c r="AR8" s="292">
        <f>SUM(J3:J34)</f>
        <v>38</v>
      </c>
      <c r="AS8" s="310">
        <f t="shared" si="2"/>
        <v>116.16666666666666</v>
      </c>
      <c r="AT8" s="181">
        <f t="shared" si="1"/>
        <v>5</v>
      </c>
      <c r="AU8" s="293" t="s">
        <v>227</v>
      </c>
      <c r="AV8" s="312">
        <f t="shared" si="3"/>
        <v>116.16666666666666</v>
      </c>
    </row>
    <row r="9" spans="1:194" s="188" customFormat="1" ht="23.25" thickBot="1">
      <c r="A9" s="167">
        <v>7</v>
      </c>
      <c r="B9" s="239" t="s">
        <v>257</v>
      </c>
      <c r="C9" s="169" t="s">
        <v>70</v>
      </c>
      <c r="D9" s="170" t="s">
        <v>81</v>
      </c>
      <c r="E9" s="171">
        <v>2</v>
      </c>
      <c r="F9" s="173">
        <v>3</v>
      </c>
      <c r="G9" s="269">
        <v>2</v>
      </c>
      <c r="H9" s="173">
        <v>3</v>
      </c>
      <c r="I9" s="191">
        <v>5</v>
      </c>
      <c r="J9" s="197">
        <v>3</v>
      </c>
      <c r="K9" s="172"/>
      <c r="L9" s="173"/>
      <c r="M9" s="197"/>
      <c r="N9" s="173"/>
      <c r="O9" s="258"/>
      <c r="P9" s="258"/>
      <c r="Q9" s="258"/>
      <c r="R9" s="258"/>
      <c r="S9" s="334">
        <v>3</v>
      </c>
      <c r="T9" s="173">
        <v>5</v>
      </c>
      <c r="U9" s="334">
        <v>3</v>
      </c>
      <c r="V9" s="173">
        <v>5</v>
      </c>
      <c r="W9" s="191">
        <v>5</v>
      </c>
      <c r="X9" s="173">
        <v>5</v>
      </c>
      <c r="Y9" s="172"/>
      <c r="Z9" s="173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8</v>
      </c>
      <c r="AP9" s="290">
        <v>4</v>
      </c>
      <c r="AQ9" s="291">
        <f t="shared" si="0"/>
        <v>44</v>
      </c>
      <c r="AR9" s="292">
        <f>SUM(K3:K34)</f>
        <v>34</v>
      </c>
      <c r="AS9" s="310">
        <f t="shared" si="2"/>
        <v>137</v>
      </c>
      <c r="AT9" s="181">
        <f t="shared" si="1"/>
        <v>10</v>
      </c>
      <c r="AU9" s="293" t="s">
        <v>234</v>
      </c>
      <c r="AV9" s="312">
        <f t="shared" si="3"/>
        <v>137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31</v>
      </c>
      <c r="AS10" s="310" t="e">
        <f t="shared" si="2"/>
        <v>#DIV/0!</v>
      </c>
      <c r="AT10" s="181">
        <f t="shared" si="1"/>
        <v>-31</v>
      </c>
      <c r="AU10" s="293"/>
      <c r="AV10" s="312"/>
    </row>
    <row r="11" spans="1:194" s="147" customFormat="1" ht="23.25" thickBot="1">
      <c r="A11" s="167">
        <v>9</v>
      </c>
      <c r="B11" s="333" t="s">
        <v>252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39</v>
      </c>
      <c r="AS11" s="310" t="e">
        <f t="shared" si="2"/>
        <v>#DIV/0!</v>
      </c>
      <c r="AT11" s="181">
        <f t="shared" si="1"/>
        <v>-39</v>
      </c>
      <c r="AU11" s="298"/>
      <c r="AV11" s="312"/>
    </row>
    <row r="12" spans="1:194" s="188" customFormat="1" ht="24" thickBot="1">
      <c r="A12" s="167">
        <v>10</v>
      </c>
      <c r="B12" s="158" t="s">
        <v>254</v>
      </c>
      <c r="C12" s="169" t="s">
        <v>70</v>
      </c>
      <c r="D12" s="331" t="s">
        <v>192</v>
      </c>
      <c r="E12" s="160"/>
      <c r="F12" s="161">
        <v>5</v>
      </c>
      <c r="G12" s="161">
        <v>5</v>
      </c>
      <c r="H12" s="162">
        <v>2</v>
      </c>
      <c r="I12" s="161">
        <v>5</v>
      </c>
      <c r="J12" s="161">
        <v>5</v>
      </c>
      <c r="K12" s="161">
        <v>2</v>
      </c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24</v>
      </c>
      <c r="AR12" s="292">
        <f>SUM(N3:N34)</f>
        <v>0</v>
      </c>
      <c r="AS12" s="308"/>
      <c r="AT12" s="181">
        <f t="shared" si="1"/>
        <v>24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168" t="s">
        <v>111</v>
      </c>
      <c r="C13" s="169" t="s">
        <v>70</v>
      </c>
      <c r="D13" s="170" t="s">
        <v>205</v>
      </c>
      <c r="E13" s="240">
        <v>3</v>
      </c>
      <c r="F13" s="172"/>
      <c r="G13" s="173">
        <v>3</v>
      </c>
      <c r="H13" s="174">
        <v>5</v>
      </c>
      <c r="I13" s="173">
        <v>5</v>
      </c>
      <c r="J13" s="197">
        <v>2</v>
      </c>
      <c r="K13" s="197">
        <v>4</v>
      </c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22</v>
      </c>
      <c r="AR13" s="292">
        <f>SUM(S3:S34)</f>
        <v>16</v>
      </c>
      <c r="AS13" s="308"/>
      <c r="AT13" s="181">
        <f t="shared" si="1"/>
        <v>6</v>
      </c>
      <c r="AU13" s="182"/>
      <c r="AV13" s="306"/>
    </row>
    <row r="14" spans="1:194" s="147" customFormat="1" ht="23.25">
      <c r="A14" s="167">
        <v>12</v>
      </c>
      <c r="B14" s="239" t="s">
        <v>194</v>
      </c>
      <c r="C14" s="169" t="s">
        <v>70</v>
      </c>
      <c r="D14" s="170" t="s">
        <v>253</v>
      </c>
      <c r="E14" s="171">
        <v>2</v>
      </c>
      <c r="F14" s="173">
        <v>5</v>
      </c>
      <c r="G14" s="172"/>
      <c r="H14" s="174">
        <v>5</v>
      </c>
      <c r="I14" s="173">
        <v>5</v>
      </c>
      <c r="J14" s="173">
        <v>5</v>
      </c>
      <c r="K14" s="183">
        <v>1</v>
      </c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23</v>
      </c>
      <c r="AR14" s="292">
        <f>SUM(T3:T34)</f>
        <v>27</v>
      </c>
      <c r="AS14" s="308"/>
      <c r="AT14" s="181">
        <f t="shared" si="1"/>
        <v>-4</v>
      </c>
      <c r="AU14" s="182"/>
      <c r="AV14" s="306"/>
    </row>
    <row r="15" spans="1:194" s="147" customFormat="1" ht="24" thickBot="1">
      <c r="A15" s="203">
        <v>13</v>
      </c>
      <c r="B15" s="239" t="s">
        <v>196</v>
      </c>
      <c r="C15" s="185" t="s">
        <v>70</v>
      </c>
      <c r="D15" s="170" t="s">
        <v>175</v>
      </c>
      <c r="E15" s="186">
        <v>5</v>
      </c>
      <c r="F15" s="200">
        <v>3</v>
      </c>
      <c r="G15" s="174">
        <v>1</v>
      </c>
      <c r="H15" s="187"/>
      <c r="I15" s="173">
        <v>5</v>
      </c>
      <c r="J15" s="197">
        <v>1</v>
      </c>
      <c r="K15" s="173">
        <v>2</v>
      </c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17</v>
      </c>
      <c r="AR15" s="292">
        <f>SUM(U3:U34)</f>
        <v>14</v>
      </c>
      <c r="AS15" s="308"/>
      <c r="AT15" s="181">
        <f t="shared" si="1"/>
        <v>3</v>
      </c>
      <c r="AU15" s="182"/>
      <c r="AV15" s="306"/>
    </row>
    <row r="16" spans="1:194" s="188" customFormat="1" ht="24" thickBot="1">
      <c r="A16" s="205">
        <v>14</v>
      </c>
      <c r="B16" s="168" t="s">
        <v>255</v>
      </c>
      <c r="C16" s="169" t="s">
        <v>70</v>
      </c>
      <c r="D16" s="329" t="s">
        <v>177</v>
      </c>
      <c r="E16" s="171">
        <v>0</v>
      </c>
      <c r="F16" s="173">
        <v>4</v>
      </c>
      <c r="G16" s="173">
        <v>0</v>
      </c>
      <c r="H16" s="197">
        <v>3</v>
      </c>
      <c r="I16" s="172"/>
      <c r="J16" s="173">
        <v>0</v>
      </c>
      <c r="K16" s="173">
        <v>0</v>
      </c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7</v>
      </c>
      <c r="AR16" s="284">
        <f>SUM(V3:V34)</f>
        <v>25</v>
      </c>
      <c r="AS16" s="307"/>
      <c r="AT16" s="166">
        <f t="shared" si="1"/>
        <v>-18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332" t="s">
        <v>256</v>
      </c>
      <c r="C17" s="169" t="s">
        <v>70</v>
      </c>
      <c r="D17" s="189" t="s">
        <v>75</v>
      </c>
      <c r="E17" s="171">
        <v>3</v>
      </c>
      <c r="F17" s="173">
        <v>5</v>
      </c>
      <c r="G17" s="173">
        <v>2</v>
      </c>
      <c r="H17" s="173">
        <v>5</v>
      </c>
      <c r="I17" s="173">
        <v>5</v>
      </c>
      <c r="J17" s="172"/>
      <c r="K17" s="173">
        <v>3</v>
      </c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30</v>
      </c>
      <c r="AR17" s="292">
        <f>SUM(W3:W34)</f>
        <v>30</v>
      </c>
      <c r="AS17" s="308"/>
      <c r="AT17" s="181">
        <f t="shared" si="1"/>
        <v>0</v>
      </c>
      <c r="AU17" s="212"/>
    </row>
    <row r="18" spans="1:194" s="147" customFormat="1" ht="23.25">
      <c r="A18" s="167">
        <v>2</v>
      </c>
      <c r="B18" s="239" t="s">
        <v>257</v>
      </c>
      <c r="C18" s="169" t="s">
        <v>70</v>
      </c>
      <c r="D18" s="170" t="s">
        <v>81</v>
      </c>
      <c r="E18" s="334">
        <v>3</v>
      </c>
      <c r="F18" s="173">
        <v>5</v>
      </c>
      <c r="G18" s="334">
        <v>3</v>
      </c>
      <c r="H18" s="173">
        <v>5</v>
      </c>
      <c r="I18" s="191">
        <v>5</v>
      </c>
      <c r="J18" s="173">
        <v>5</v>
      </c>
      <c r="K18" s="172"/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34</v>
      </c>
      <c r="AR18" s="301">
        <f>SUM(X3:X34)</f>
        <v>18</v>
      </c>
      <c r="AS18" s="303"/>
      <c r="AT18" s="181">
        <f t="shared" si="1"/>
        <v>16</v>
      </c>
      <c r="AU18" s="215"/>
    </row>
    <row r="19" spans="1:194" s="188" customFormat="1" ht="24" thickBot="1">
      <c r="A19" s="167">
        <v>3</v>
      </c>
      <c r="B19" s="268"/>
      <c r="C19" s="322"/>
      <c r="D19" s="324"/>
      <c r="E19" s="240"/>
      <c r="F19" s="197"/>
      <c r="G19" s="197"/>
      <c r="H19" s="200"/>
      <c r="I19" s="197"/>
      <c r="J19" s="197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12</v>
      </c>
      <c r="AS19" s="303"/>
      <c r="AT19" s="181">
        <f t="shared" si="1"/>
        <v>-4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8"/>
      <c r="C20" s="322"/>
      <c r="D20" s="324"/>
      <c r="E20" s="264"/>
      <c r="F20" s="325"/>
      <c r="G20" s="200"/>
      <c r="H20" s="200"/>
      <c r="I20" s="197"/>
      <c r="J20" s="198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0</v>
      </c>
      <c r="AS20" s="303"/>
      <c r="AT20" s="181">
        <f t="shared" si="1"/>
        <v>10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0</v>
      </c>
      <c r="AS21" s="303"/>
      <c r="AT21" s="181">
        <f t="shared" si="1"/>
        <v>9</v>
      </c>
      <c r="AU21" s="216"/>
    </row>
    <row r="22" spans="1:194" s="219" customFormat="1" ht="24" thickBot="1">
      <c r="A22" s="167">
        <v>6</v>
      </c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0</v>
      </c>
      <c r="AS22" s="303"/>
      <c r="AT22" s="181">
        <f t="shared" si="1"/>
        <v>10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0</v>
      </c>
      <c r="AS23" s="303"/>
      <c r="AT23" s="181">
        <f t="shared" si="1"/>
        <v>10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15" priority="9" stopIfTrue="1" operator="equal">
      <formula>5</formula>
    </cfRule>
  </conditionalFormatting>
  <conditionalFormatting sqref="E26:U35 S13:U22 E3:R11 N23:U25 L12:R12">
    <cfRule type="cellIs" dxfId="14" priority="8" stopIfTrue="1" operator="equal">
      <formula>5</formula>
    </cfRule>
  </conditionalFormatting>
  <conditionalFormatting sqref="S12:V12 X12:AB12 S3:AB11">
    <cfRule type="cellIs" dxfId="13" priority="7" stopIfTrue="1" operator="equal">
      <formula>5</formula>
    </cfRule>
  </conditionalFormatting>
  <conditionalFormatting sqref="L13:R16 N17:R22">
    <cfRule type="cellIs" dxfId="12" priority="6" stopIfTrue="1" operator="equal">
      <formula>5</formula>
    </cfRule>
  </conditionalFormatting>
  <conditionalFormatting sqref="AC13:AD14">
    <cfRule type="cellIs" dxfId="11" priority="5" stopIfTrue="1" operator="equal">
      <formula>5</formula>
    </cfRule>
  </conditionalFormatting>
  <conditionalFormatting sqref="AE15:AF16">
    <cfRule type="cellIs" dxfId="10" priority="4" stopIfTrue="1" operator="equal">
      <formula>5</formula>
    </cfRule>
  </conditionalFormatting>
  <conditionalFormatting sqref="E19:M25 L17:M18">
    <cfRule type="cellIs" dxfId="9" priority="3" stopIfTrue="1" operator="equal">
      <formula>5</formula>
    </cfRule>
  </conditionalFormatting>
  <conditionalFormatting sqref="E12:K18">
    <cfRule type="cellIs" dxfId="8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A7423-4162-499A-8A66-651B0490832E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hidden="1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349" t="s">
        <v>283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725.33333333333326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258</v>
      </c>
      <c r="C3" s="169" t="s">
        <v>69</v>
      </c>
      <c r="D3" s="329" t="s">
        <v>177</v>
      </c>
      <c r="E3" s="160"/>
      <c r="F3" s="161">
        <v>0</v>
      </c>
      <c r="G3" s="161">
        <v>0</v>
      </c>
      <c r="H3" s="162">
        <v>0</v>
      </c>
      <c r="I3" s="243">
        <v>2</v>
      </c>
      <c r="J3" s="161">
        <v>0</v>
      </c>
      <c r="K3" s="161">
        <v>1</v>
      </c>
      <c r="L3" s="161"/>
      <c r="M3" s="197"/>
      <c r="N3" s="161"/>
      <c r="O3" s="257"/>
      <c r="P3" s="257"/>
      <c r="Q3" s="257"/>
      <c r="R3" s="257"/>
      <c r="S3" s="160"/>
      <c r="T3" s="161"/>
      <c r="U3" s="161"/>
      <c r="V3" s="162"/>
      <c r="W3" s="161"/>
      <c r="X3" s="161"/>
      <c r="Y3" s="161"/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0</v>
      </c>
      <c r="AP3" s="282">
        <v>6</v>
      </c>
      <c r="AQ3" s="283">
        <f t="shared" ref="AQ3:AQ34" si="0">SUM(E3:AN3)</f>
        <v>3</v>
      </c>
      <c r="AR3" s="284">
        <f>SUM(E3:E34)</f>
        <v>30</v>
      </c>
      <c r="AS3" s="310">
        <f>SUM((AO3+AP3)+((AO3*100)/(AO3+AP3)+((((AQ3-AR3)+((AO3+AP3)*5))*50)/((AO3+AP3)*5))))</f>
        <v>11</v>
      </c>
      <c r="AT3" s="166">
        <f t="shared" ref="AT3:AT34" si="1">SUM(AQ3-AR3)</f>
        <v>-27</v>
      </c>
      <c r="AU3" s="285" t="s">
        <v>238</v>
      </c>
      <c r="AV3" s="312">
        <f>AS3</f>
        <v>11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197</v>
      </c>
      <c r="C4" s="169" t="s">
        <v>69</v>
      </c>
      <c r="D4" s="342" t="s">
        <v>253</v>
      </c>
      <c r="E4" s="171">
        <v>5</v>
      </c>
      <c r="F4" s="172"/>
      <c r="G4" s="173">
        <v>2</v>
      </c>
      <c r="H4" s="174">
        <v>2</v>
      </c>
      <c r="I4" s="173">
        <v>4</v>
      </c>
      <c r="J4" s="173">
        <v>4</v>
      </c>
      <c r="K4" s="173">
        <v>5</v>
      </c>
      <c r="L4" s="173"/>
      <c r="M4" s="197"/>
      <c r="N4" s="173"/>
      <c r="O4" s="258"/>
      <c r="P4" s="258"/>
      <c r="Q4" s="258"/>
      <c r="R4" s="258"/>
      <c r="S4" s="240"/>
      <c r="T4" s="172"/>
      <c r="U4" s="173"/>
      <c r="V4" s="174"/>
      <c r="W4" s="173"/>
      <c r="X4" s="197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2</v>
      </c>
      <c r="AP4" s="290">
        <v>4</v>
      </c>
      <c r="AQ4" s="291">
        <f t="shared" si="0"/>
        <v>22</v>
      </c>
      <c r="AR4" s="292">
        <f>SUM(F3:F34)</f>
        <v>24</v>
      </c>
      <c r="AS4" s="310">
        <f t="shared" ref="AS4:AS11" si="2">SUM((AO4+AP4)+((AO4*100)/(AO4+AP4)+((((AQ4-AR4)+((AO4+AP4)*5))*50)/((AO4+AP4)*5))))</f>
        <v>86</v>
      </c>
      <c r="AT4" s="181">
        <f t="shared" si="1"/>
        <v>-2</v>
      </c>
      <c r="AU4" s="293" t="s">
        <v>236</v>
      </c>
      <c r="AV4" s="312">
        <f t="shared" ref="AV4:AV9" si="3">AS4</f>
        <v>86</v>
      </c>
    </row>
    <row r="5" spans="1:194" s="147" customFormat="1" ht="22.5">
      <c r="A5" s="167">
        <v>3</v>
      </c>
      <c r="B5" s="239" t="s">
        <v>259</v>
      </c>
      <c r="C5" s="169" t="s">
        <v>69</v>
      </c>
      <c r="D5" s="342" t="s">
        <v>175</v>
      </c>
      <c r="E5" s="171">
        <v>5</v>
      </c>
      <c r="F5" s="173">
        <v>5</v>
      </c>
      <c r="G5" s="172"/>
      <c r="H5" s="174">
        <v>3</v>
      </c>
      <c r="I5" s="173">
        <v>5</v>
      </c>
      <c r="J5" s="173">
        <v>3</v>
      </c>
      <c r="K5" s="183">
        <v>5</v>
      </c>
      <c r="L5" s="173"/>
      <c r="M5" s="197"/>
      <c r="N5" s="173"/>
      <c r="O5" s="258"/>
      <c r="P5" s="258"/>
      <c r="Q5" s="258"/>
      <c r="R5" s="258"/>
      <c r="S5" s="171"/>
      <c r="T5" s="173"/>
      <c r="U5" s="172"/>
      <c r="V5" s="174"/>
      <c r="W5" s="173"/>
      <c r="X5" s="173"/>
      <c r="Y5" s="183"/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4</v>
      </c>
      <c r="AP5" s="290">
        <v>2</v>
      </c>
      <c r="AQ5" s="291">
        <f t="shared" si="0"/>
        <v>26</v>
      </c>
      <c r="AR5" s="292">
        <f>SUM(G3:G34)</f>
        <v>12</v>
      </c>
      <c r="AS5" s="310">
        <f t="shared" si="2"/>
        <v>146</v>
      </c>
      <c r="AT5" s="181">
        <f t="shared" si="1"/>
        <v>14</v>
      </c>
      <c r="AU5" s="335">
        <v>2</v>
      </c>
      <c r="AV5" s="312">
        <f t="shared" si="3"/>
        <v>146</v>
      </c>
    </row>
    <row r="6" spans="1:194" s="188" customFormat="1" ht="23.25" thickBot="1">
      <c r="A6" s="167">
        <v>4</v>
      </c>
      <c r="B6" s="239" t="s">
        <v>260</v>
      </c>
      <c r="C6" s="185" t="s">
        <v>69</v>
      </c>
      <c r="D6" s="342" t="s">
        <v>175</v>
      </c>
      <c r="E6" s="186">
        <v>5</v>
      </c>
      <c r="F6" s="174">
        <v>5</v>
      </c>
      <c r="G6" s="174">
        <v>5</v>
      </c>
      <c r="H6" s="187"/>
      <c r="I6" s="173">
        <v>5</v>
      </c>
      <c r="J6" s="173">
        <v>2</v>
      </c>
      <c r="K6" s="173">
        <v>4</v>
      </c>
      <c r="L6" s="173"/>
      <c r="M6" s="197"/>
      <c r="N6" s="173"/>
      <c r="O6" s="258"/>
      <c r="P6" s="258"/>
      <c r="Q6" s="258"/>
      <c r="R6" s="258"/>
      <c r="S6" s="186"/>
      <c r="T6" s="200"/>
      <c r="U6" s="174"/>
      <c r="V6" s="187"/>
      <c r="W6" s="173"/>
      <c r="X6" s="197"/>
      <c r="Y6" s="173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4</v>
      </c>
      <c r="AP6" s="290">
        <v>2</v>
      </c>
      <c r="AQ6" s="291">
        <f t="shared" si="0"/>
        <v>26</v>
      </c>
      <c r="AR6" s="292">
        <f>SUM(H3:H34)</f>
        <v>17</v>
      </c>
      <c r="AS6" s="310">
        <f t="shared" si="2"/>
        <v>137.66666666666669</v>
      </c>
      <c r="AT6" s="181">
        <f t="shared" si="1"/>
        <v>9</v>
      </c>
      <c r="AU6" s="293" t="s">
        <v>234</v>
      </c>
      <c r="AV6" s="312">
        <f t="shared" si="3"/>
        <v>137.66666666666669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188</v>
      </c>
      <c r="C7" s="169" t="s">
        <v>69</v>
      </c>
      <c r="D7" s="342" t="s">
        <v>253</v>
      </c>
      <c r="E7" s="186">
        <v>5</v>
      </c>
      <c r="F7" s="174">
        <v>5</v>
      </c>
      <c r="G7" s="174">
        <v>0</v>
      </c>
      <c r="H7" s="173">
        <v>2</v>
      </c>
      <c r="I7" s="172"/>
      <c r="J7" s="173">
        <v>2</v>
      </c>
      <c r="K7" s="173">
        <v>4</v>
      </c>
      <c r="L7" s="173"/>
      <c r="M7" s="197"/>
      <c r="N7" s="173"/>
      <c r="O7" s="258"/>
      <c r="P7" s="258"/>
      <c r="Q7" s="258"/>
      <c r="R7" s="258"/>
      <c r="S7" s="171"/>
      <c r="T7" s="173"/>
      <c r="U7" s="173"/>
      <c r="V7" s="197"/>
      <c r="W7" s="172"/>
      <c r="X7" s="173"/>
      <c r="Y7" s="173"/>
      <c r="Z7" s="173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2</v>
      </c>
      <c r="AP7" s="290">
        <v>4</v>
      </c>
      <c r="AQ7" s="291">
        <f t="shared" si="0"/>
        <v>18</v>
      </c>
      <c r="AR7" s="292">
        <f>SUM(I3:I34)</f>
        <v>27</v>
      </c>
      <c r="AS7" s="310">
        <f t="shared" si="2"/>
        <v>74.333333333333343</v>
      </c>
      <c r="AT7" s="181">
        <f t="shared" si="1"/>
        <v>-9</v>
      </c>
      <c r="AU7" s="293" t="s">
        <v>231</v>
      </c>
      <c r="AV7" s="312">
        <f t="shared" si="3"/>
        <v>74.333333333333343</v>
      </c>
    </row>
    <row r="8" spans="1:194" s="147" customFormat="1" ht="22.5">
      <c r="A8" s="167">
        <v>6</v>
      </c>
      <c r="B8" s="332" t="s">
        <v>261</v>
      </c>
      <c r="C8" s="169" t="s">
        <v>69</v>
      </c>
      <c r="D8" s="343" t="s">
        <v>253</v>
      </c>
      <c r="E8" s="186">
        <v>5</v>
      </c>
      <c r="F8" s="174">
        <v>5</v>
      </c>
      <c r="G8" s="174">
        <v>5</v>
      </c>
      <c r="H8" s="173">
        <v>5</v>
      </c>
      <c r="I8" s="173">
        <v>6</v>
      </c>
      <c r="J8" s="172"/>
      <c r="K8" s="173">
        <v>5</v>
      </c>
      <c r="L8" s="173"/>
      <c r="M8" s="197"/>
      <c r="N8" s="173"/>
      <c r="O8" s="258"/>
      <c r="P8" s="258"/>
      <c r="Q8" s="258"/>
      <c r="R8" s="258"/>
      <c r="S8" s="171"/>
      <c r="T8" s="173"/>
      <c r="U8" s="173"/>
      <c r="V8" s="173"/>
      <c r="W8" s="173"/>
      <c r="X8" s="172"/>
      <c r="Y8" s="173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5</v>
      </c>
      <c r="AP8" s="290">
        <v>1</v>
      </c>
      <c r="AQ8" s="291">
        <f t="shared" si="0"/>
        <v>31</v>
      </c>
      <c r="AR8" s="292">
        <f>SUM(J3:J34)</f>
        <v>13</v>
      </c>
      <c r="AS8" s="310">
        <f t="shared" si="2"/>
        <v>169.33333333333331</v>
      </c>
      <c r="AT8" s="181">
        <f t="shared" si="1"/>
        <v>18</v>
      </c>
      <c r="AU8" s="293" t="s">
        <v>230</v>
      </c>
      <c r="AV8" s="312">
        <f t="shared" si="3"/>
        <v>169.33333333333331</v>
      </c>
    </row>
    <row r="9" spans="1:194" s="188" customFormat="1" ht="23.25" thickBot="1">
      <c r="A9" s="167">
        <v>7</v>
      </c>
      <c r="B9" s="239" t="s">
        <v>215</v>
      </c>
      <c r="C9" s="169" t="s">
        <v>69</v>
      </c>
      <c r="D9" s="342" t="s">
        <v>175</v>
      </c>
      <c r="E9" s="171">
        <v>5</v>
      </c>
      <c r="F9" s="173">
        <v>4</v>
      </c>
      <c r="G9" s="197">
        <v>0</v>
      </c>
      <c r="H9" s="173">
        <v>5</v>
      </c>
      <c r="I9" s="191">
        <v>5</v>
      </c>
      <c r="J9" s="197">
        <v>2</v>
      </c>
      <c r="K9" s="172"/>
      <c r="L9" s="173"/>
      <c r="M9" s="197"/>
      <c r="N9" s="173"/>
      <c r="O9" s="258"/>
      <c r="P9" s="258"/>
      <c r="Q9" s="258"/>
      <c r="R9" s="258"/>
      <c r="S9" s="242"/>
      <c r="T9" s="344"/>
      <c r="U9" s="198"/>
      <c r="V9" s="173"/>
      <c r="W9" s="191"/>
      <c r="X9" s="173"/>
      <c r="Y9" s="172"/>
      <c r="Z9" s="173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3</v>
      </c>
      <c r="AP9" s="290">
        <v>3</v>
      </c>
      <c r="AQ9" s="291">
        <f t="shared" si="0"/>
        <v>21</v>
      </c>
      <c r="AR9" s="292">
        <f>SUM(K3:K34)</f>
        <v>24</v>
      </c>
      <c r="AS9" s="310">
        <f t="shared" si="2"/>
        <v>101</v>
      </c>
      <c r="AT9" s="181">
        <f t="shared" si="1"/>
        <v>-3</v>
      </c>
      <c r="AU9" s="293" t="s">
        <v>227</v>
      </c>
      <c r="AV9" s="312">
        <f t="shared" si="3"/>
        <v>101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31</v>
      </c>
      <c r="AS10" s="310" t="e">
        <f t="shared" si="2"/>
        <v>#DIV/0!</v>
      </c>
      <c r="AT10" s="181">
        <f t="shared" si="1"/>
        <v>-31</v>
      </c>
      <c r="AU10" s="293"/>
      <c r="AV10" s="312"/>
    </row>
    <row r="11" spans="1:194" s="147" customFormat="1" ht="22.5">
      <c r="A11" s="167">
        <v>9</v>
      </c>
      <c r="B11" s="267"/>
      <c r="C11" s="322"/>
      <c r="D11" s="327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39</v>
      </c>
      <c r="AS11" s="310" t="e">
        <f t="shared" si="2"/>
        <v>#DIV/0!</v>
      </c>
      <c r="AT11" s="181">
        <f t="shared" si="1"/>
        <v>-39</v>
      </c>
      <c r="AU11" s="298"/>
      <c r="AV11" s="312"/>
    </row>
    <row r="12" spans="1:194" s="188" customFormat="1" ht="24" thickBot="1">
      <c r="A12" s="167">
        <v>10</v>
      </c>
      <c r="B12" s="266"/>
      <c r="C12" s="322"/>
      <c r="D12" s="338"/>
      <c r="E12" s="265"/>
      <c r="F12" s="252"/>
      <c r="G12" s="252"/>
      <c r="H12" s="263"/>
      <c r="I12" s="252"/>
      <c r="J12" s="252"/>
      <c r="K12" s="252"/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267"/>
      <c r="C13" s="322"/>
      <c r="D13" s="324"/>
      <c r="E13" s="240"/>
      <c r="F13" s="197"/>
      <c r="G13" s="197"/>
      <c r="H13" s="200"/>
      <c r="I13" s="197"/>
      <c r="J13" s="197"/>
      <c r="K13" s="197"/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0</v>
      </c>
      <c r="AR13" s="292">
        <f>SUM(S3:S34)</f>
        <v>0</v>
      </c>
      <c r="AS13" s="308"/>
      <c r="AT13" s="181">
        <f t="shared" si="1"/>
        <v>0</v>
      </c>
      <c r="AU13" s="182"/>
      <c r="AV13" s="306"/>
    </row>
    <row r="14" spans="1:194" s="147" customFormat="1" ht="23.25">
      <c r="A14" s="167">
        <v>12</v>
      </c>
      <c r="B14" s="328"/>
      <c r="C14" s="322"/>
      <c r="D14" s="324"/>
      <c r="E14" s="240"/>
      <c r="F14" s="197"/>
      <c r="G14" s="197"/>
      <c r="H14" s="200"/>
      <c r="I14" s="197"/>
      <c r="J14" s="197"/>
      <c r="K14" s="197"/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0</v>
      </c>
      <c r="AR14" s="292">
        <f>SUM(T3:T34)</f>
        <v>0</v>
      </c>
      <c r="AS14" s="308"/>
      <c r="AT14" s="181">
        <f t="shared" si="1"/>
        <v>0</v>
      </c>
      <c r="AU14" s="182"/>
      <c r="AV14" s="306"/>
    </row>
    <row r="15" spans="1:194" s="147" customFormat="1" ht="24" thickBot="1">
      <c r="A15" s="203">
        <v>13</v>
      </c>
      <c r="B15" s="328"/>
      <c r="C15" s="322"/>
      <c r="D15" s="324"/>
      <c r="E15" s="264"/>
      <c r="F15" s="200"/>
      <c r="G15" s="200"/>
      <c r="H15" s="200"/>
      <c r="I15" s="197"/>
      <c r="J15" s="197"/>
      <c r="K15" s="197"/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0</v>
      </c>
      <c r="AR15" s="292">
        <f>SUM(U3:U34)</f>
        <v>0</v>
      </c>
      <c r="AS15" s="308"/>
      <c r="AT15" s="181">
        <f t="shared" si="1"/>
        <v>0</v>
      </c>
      <c r="AU15" s="182"/>
      <c r="AV15" s="306"/>
    </row>
    <row r="16" spans="1:194" s="188" customFormat="1" ht="24" thickBot="1">
      <c r="A16" s="205">
        <v>14</v>
      </c>
      <c r="B16" s="267"/>
      <c r="C16" s="322"/>
      <c r="D16" s="340"/>
      <c r="E16" s="240"/>
      <c r="F16" s="197"/>
      <c r="G16" s="197"/>
      <c r="H16" s="197"/>
      <c r="I16" s="197"/>
      <c r="J16" s="197"/>
      <c r="K16" s="197"/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0</v>
      </c>
      <c r="AR16" s="284">
        <f>SUM(V3:V34)</f>
        <v>0</v>
      </c>
      <c r="AS16" s="307"/>
      <c r="AT16" s="166">
        <f t="shared" si="1"/>
        <v>0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330"/>
      <c r="C17" s="322"/>
      <c r="D17" s="327"/>
      <c r="E17" s="240"/>
      <c r="F17" s="197"/>
      <c r="G17" s="197"/>
      <c r="H17" s="197"/>
      <c r="I17" s="197"/>
      <c r="J17" s="197"/>
      <c r="K17" s="197"/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7</v>
      </c>
      <c r="AR17" s="292">
        <f>SUM(W3:W34)</f>
        <v>0</v>
      </c>
      <c r="AS17" s="308"/>
      <c r="AT17" s="181">
        <f t="shared" si="1"/>
        <v>7</v>
      </c>
      <c r="AU17" s="212"/>
    </row>
    <row r="18" spans="1:194" s="147" customFormat="1" ht="23.25">
      <c r="A18" s="167">
        <v>2</v>
      </c>
      <c r="B18" s="328"/>
      <c r="C18" s="322"/>
      <c r="D18" s="324"/>
      <c r="E18" s="242"/>
      <c r="F18" s="341"/>
      <c r="G18" s="198"/>
      <c r="H18" s="197"/>
      <c r="I18" s="241"/>
      <c r="J18" s="197"/>
      <c r="K18" s="197"/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8</v>
      </c>
      <c r="AR18" s="301">
        <f>SUM(X3:X34)</f>
        <v>0</v>
      </c>
      <c r="AS18" s="303"/>
      <c r="AT18" s="181">
        <f t="shared" si="1"/>
        <v>8</v>
      </c>
      <c r="AU18" s="215"/>
    </row>
    <row r="19" spans="1:194" s="188" customFormat="1" ht="24" thickBot="1">
      <c r="A19" s="167">
        <v>3</v>
      </c>
      <c r="B19" s="268"/>
      <c r="C19" s="322"/>
      <c r="D19" s="324"/>
      <c r="E19" s="240"/>
      <c r="F19" s="197"/>
      <c r="G19" s="197"/>
      <c r="H19" s="200"/>
      <c r="I19" s="197"/>
      <c r="J19" s="197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0</v>
      </c>
      <c r="AS19" s="303"/>
      <c r="AT19" s="181">
        <f t="shared" si="1"/>
        <v>8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8"/>
      <c r="C20" s="322"/>
      <c r="D20" s="324"/>
      <c r="E20" s="264"/>
      <c r="F20" s="325"/>
      <c r="G20" s="200"/>
      <c r="H20" s="200"/>
      <c r="I20" s="197"/>
      <c r="J20" s="198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0</v>
      </c>
      <c r="AS20" s="303"/>
      <c r="AT20" s="181">
        <f t="shared" si="1"/>
        <v>10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0</v>
      </c>
      <c r="AS21" s="303"/>
      <c r="AT21" s="181">
        <f t="shared" si="1"/>
        <v>9</v>
      </c>
      <c r="AU21" s="216"/>
    </row>
    <row r="22" spans="1:194" s="219" customFormat="1" ht="24" thickBot="1">
      <c r="A22" s="167">
        <v>6</v>
      </c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0</v>
      </c>
      <c r="AS22" s="303"/>
      <c r="AT22" s="181">
        <f t="shared" si="1"/>
        <v>10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0</v>
      </c>
      <c r="AS23" s="303"/>
      <c r="AT23" s="181">
        <f t="shared" si="1"/>
        <v>10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7" priority="8" stopIfTrue="1" operator="equal">
      <formula>5</formula>
    </cfRule>
  </conditionalFormatting>
  <conditionalFormatting sqref="E26:U35 S13:U22 E3:R11 N23:U25 L12:R12">
    <cfRule type="cellIs" dxfId="6" priority="7" stopIfTrue="1" operator="equal">
      <formula>5</formula>
    </cfRule>
  </conditionalFormatting>
  <conditionalFormatting sqref="S12:V12 X12:AB12 S3:AB11">
    <cfRule type="cellIs" dxfId="5" priority="6" stopIfTrue="1" operator="equal">
      <formula>5</formula>
    </cfRule>
  </conditionalFormatting>
  <conditionalFormatting sqref="L13:R16 N17:R22">
    <cfRule type="cellIs" dxfId="4" priority="5" stopIfTrue="1" operator="equal">
      <formula>5</formula>
    </cfRule>
  </conditionalFormatting>
  <conditionalFormatting sqref="AC13:AD14">
    <cfRule type="cellIs" dxfId="3" priority="4" stopIfTrue="1" operator="equal">
      <formula>5</formula>
    </cfRule>
  </conditionalFormatting>
  <conditionalFormatting sqref="AE15:AF16">
    <cfRule type="cellIs" dxfId="2" priority="3" stopIfTrue="1" operator="equal">
      <formula>5</formula>
    </cfRule>
  </conditionalFormatting>
  <conditionalFormatting sqref="E19:M25 L17:M18">
    <cfRule type="cellIs" dxfId="1" priority="2" stopIfTrue="1" operator="equal">
      <formula>5</formula>
    </cfRule>
  </conditionalFormatting>
  <conditionalFormatting sqref="E12:K18">
    <cfRule type="cellIs" dxfId="0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C198-7DE1-4E6D-9D09-E0930375CE0A}">
  <sheetPr>
    <tabColor rgb="FF02CE15"/>
  </sheetPr>
  <dimension ref="A1:E45"/>
  <sheetViews>
    <sheetView workbookViewId="0">
      <selection activeCell="H10" sqref="H10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567" t="s">
        <v>127</v>
      </c>
      <c r="B1" s="567"/>
      <c r="C1" s="567"/>
      <c r="D1" s="567"/>
      <c r="E1" s="567"/>
    </row>
    <row r="2" spans="1:5" ht="9" customHeight="1"/>
    <row r="3" spans="1:5" ht="18.75">
      <c r="A3" s="568" t="s">
        <v>184</v>
      </c>
      <c r="B3" s="568"/>
      <c r="C3" s="568"/>
      <c r="D3" s="568"/>
      <c r="E3" s="568"/>
    </row>
    <row r="4" spans="1:5" ht="9" customHeight="1"/>
    <row r="5" spans="1:5" ht="24.95" customHeight="1">
      <c r="A5" s="569" t="s">
        <v>126</v>
      </c>
      <c r="B5" s="569"/>
      <c r="C5" s="569"/>
      <c r="D5" s="569"/>
      <c r="E5" s="569"/>
    </row>
    <row r="6" spans="1:5" ht="20.100000000000001" customHeight="1">
      <c r="A6" s="30" t="s">
        <v>4</v>
      </c>
      <c r="B6" s="52" t="s">
        <v>155</v>
      </c>
      <c r="C6" s="28"/>
      <c r="D6" s="35" t="s">
        <v>66</v>
      </c>
      <c r="E6" s="36" t="s">
        <v>65</v>
      </c>
    </row>
    <row r="7" spans="1:5">
      <c r="A7" s="27"/>
      <c r="B7" s="55" t="s">
        <v>182</v>
      </c>
      <c r="C7" s="28"/>
      <c r="D7" s="28"/>
      <c r="E7" s="53" t="s">
        <v>153</v>
      </c>
    </row>
    <row r="8" spans="1:5">
      <c r="A8" s="27"/>
      <c r="B8" s="52" t="s">
        <v>154</v>
      </c>
      <c r="C8" s="28"/>
      <c r="D8" s="28"/>
      <c r="E8" s="53" t="s">
        <v>108</v>
      </c>
    </row>
    <row r="9" spans="1:5">
      <c r="A9" s="27"/>
      <c r="B9" s="28"/>
      <c r="C9" s="28"/>
      <c r="D9" s="28"/>
      <c r="E9" s="29"/>
    </row>
    <row r="10" spans="1:5">
      <c r="A10" s="30" t="s">
        <v>6</v>
      </c>
      <c r="B10" s="28" t="s">
        <v>7</v>
      </c>
      <c r="C10" s="28" t="s">
        <v>8</v>
      </c>
      <c r="D10" s="28"/>
      <c r="E10" s="46" t="s">
        <v>113</v>
      </c>
    </row>
    <row r="11" spans="1:5">
      <c r="A11" s="27"/>
      <c r="B11" s="28" t="s">
        <v>2</v>
      </c>
      <c r="C11" s="28" t="s">
        <v>9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11</v>
      </c>
      <c r="B13" s="28" t="s">
        <v>10</v>
      </c>
      <c r="C13" s="31" t="s">
        <v>12</v>
      </c>
      <c r="D13" s="28"/>
      <c r="E13" s="29"/>
    </row>
    <row r="14" spans="1:5">
      <c r="A14" s="30" t="s">
        <v>18</v>
      </c>
      <c r="B14" s="28" t="s">
        <v>10</v>
      </c>
      <c r="C14" s="28" t="s">
        <v>19</v>
      </c>
      <c r="D14" s="28"/>
      <c r="E14" s="29"/>
    </row>
    <row r="15" spans="1:5">
      <c r="A15" s="27"/>
      <c r="B15" s="28"/>
      <c r="C15" s="28"/>
      <c r="D15" s="28"/>
      <c r="E15" s="29"/>
    </row>
    <row r="16" spans="1:5">
      <c r="A16" s="30" t="s">
        <v>16</v>
      </c>
      <c r="B16" s="28" t="s">
        <v>13</v>
      </c>
      <c r="C16" s="32" t="s">
        <v>14</v>
      </c>
      <c r="D16" s="28"/>
      <c r="E16" s="33" t="s">
        <v>152</v>
      </c>
    </row>
    <row r="17" spans="1:5">
      <c r="A17" s="27"/>
      <c r="B17" s="5" t="s">
        <v>15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00000000000001" customHeight="1">
      <c r="A19" s="12" t="s">
        <v>17</v>
      </c>
      <c r="B19" s="56" t="s">
        <v>183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00000000000001" customHeight="1">
      <c r="A21" s="16" t="s">
        <v>21</v>
      </c>
      <c r="B21" s="8" t="s">
        <v>26</v>
      </c>
      <c r="C21" s="8" t="s">
        <v>30</v>
      </c>
      <c r="D21" s="8" t="s">
        <v>25</v>
      </c>
      <c r="E21" s="17" t="s">
        <v>37</v>
      </c>
    </row>
    <row r="22" spans="1:5" s="1" customFormat="1" ht="18" customHeight="1">
      <c r="A22" s="570" t="s">
        <v>64</v>
      </c>
      <c r="B22" s="19" t="s">
        <v>23</v>
      </c>
      <c r="C22" s="19">
        <v>-10</v>
      </c>
      <c r="D22" s="19" t="s">
        <v>130</v>
      </c>
      <c r="E22" s="20" t="s">
        <v>61</v>
      </c>
    </row>
    <row r="23" spans="1:5" s="1" customFormat="1" ht="18" customHeight="1">
      <c r="A23" s="570"/>
      <c r="B23" s="37" t="s">
        <v>24</v>
      </c>
      <c r="C23" s="38" t="s">
        <v>31</v>
      </c>
      <c r="D23" s="37" t="s">
        <v>131</v>
      </c>
    </row>
    <row r="24" spans="1:5" s="1" customFormat="1" ht="18" customHeight="1">
      <c r="A24" s="18"/>
      <c r="B24" s="19" t="s">
        <v>22</v>
      </c>
      <c r="C24" s="21" t="s">
        <v>33</v>
      </c>
      <c r="D24" s="19" t="s">
        <v>132</v>
      </c>
      <c r="E24" s="22"/>
    </row>
    <row r="25" spans="1:5" s="1" customFormat="1" ht="18" customHeight="1">
      <c r="A25" s="18"/>
      <c r="B25" s="19" t="s">
        <v>27</v>
      </c>
      <c r="C25" s="21" t="s">
        <v>34</v>
      </c>
      <c r="D25" s="19" t="s">
        <v>133</v>
      </c>
      <c r="E25" s="22"/>
    </row>
    <row r="26" spans="1:5" s="1" customFormat="1" ht="18" customHeight="1">
      <c r="A26" s="18"/>
      <c r="B26" s="37" t="s">
        <v>28</v>
      </c>
      <c r="C26" s="38" t="s">
        <v>35</v>
      </c>
      <c r="D26" s="37" t="s">
        <v>134</v>
      </c>
    </row>
    <row r="27" spans="1:5" s="1" customFormat="1" ht="18" customHeight="1">
      <c r="A27" s="570" t="s">
        <v>64</v>
      </c>
      <c r="B27" s="19" t="s">
        <v>29</v>
      </c>
      <c r="C27" s="21" t="s">
        <v>36</v>
      </c>
      <c r="D27" s="19" t="s">
        <v>172</v>
      </c>
      <c r="E27" s="22"/>
    </row>
    <row r="28" spans="1:5" s="1" customFormat="1" ht="18" customHeight="1">
      <c r="A28" s="570"/>
      <c r="B28" s="19" t="s">
        <v>3</v>
      </c>
      <c r="C28" s="21" t="s">
        <v>32</v>
      </c>
      <c r="D28" s="39">
        <v>-1979</v>
      </c>
      <c r="E28" s="20" t="s">
        <v>38</v>
      </c>
    </row>
    <row r="29" spans="1:5" ht="21.95" customHeight="1">
      <c r="A29" s="10"/>
      <c r="B29" s="23" t="s">
        <v>62</v>
      </c>
      <c r="E29" s="6"/>
    </row>
    <row r="30" spans="1:5">
      <c r="A30" s="11" t="s">
        <v>51</v>
      </c>
      <c r="E30" s="6"/>
    </row>
    <row r="31" spans="1:5">
      <c r="A31" s="11" t="s">
        <v>39</v>
      </c>
      <c r="B31" s="566" t="s">
        <v>40</v>
      </c>
      <c r="C31" s="21" t="s">
        <v>41</v>
      </c>
      <c r="E31" s="6"/>
    </row>
    <row r="32" spans="1:5">
      <c r="A32" s="10"/>
      <c r="B32" s="566"/>
      <c r="C32" s="21" t="s">
        <v>42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43</v>
      </c>
      <c r="C34" s="7" t="s">
        <v>44</v>
      </c>
      <c r="D34" s="7" t="s">
        <v>45</v>
      </c>
      <c r="E34" s="24"/>
    </row>
    <row r="35" spans="1:5">
      <c r="A35" s="10"/>
      <c r="B35" s="7"/>
      <c r="C35" s="7" t="s">
        <v>46</v>
      </c>
      <c r="D35" s="7" t="s">
        <v>47</v>
      </c>
      <c r="E35" s="24"/>
    </row>
    <row r="36" spans="1:5">
      <c r="A36" s="10"/>
      <c r="B36" s="7"/>
      <c r="C36" s="7" t="s">
        <v>48</v>
      </c>
      <c r="D36" s="7" t="s">
        <v>49</v>
      </c>
      <c r="E36" s="24"/>
    </row>
    <row r="37" spans="1:5">
      <c r="A37" s="10"/>
      <c r="B37" s="7"/>
      <c r="C37" s="7" t="s">
        <v>50</v>
      </c>
      <c r="D37" s="7" t="s">
        <v>52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53</v>
      </c>
      <c r="B39" s="7" t="s">
        <v>121</v>
      </c>
      <c r="C39" s="7"/>
      <c r="D39" s="7"/>
      <c r="E39" s="24"/>
    </row>
    <row r="40" spans="1:5">
      <c r="A40" s="10"/>
      <c r="B40" s="7" t="s">
        <v>54</v>
      </c>
      <c r="C40" s="7"/>
      <c r="D40" s="7"/>
      <c r="E40" s="24"/>
    </row>
    <row r="41" spans="1:5">
      <c r="A41" s="10"/>
      <c r="B41" s="7" t="s">
        <v>55</v>
      </c>
      <c r="C41" s="7"/>
      <c r="D41" s="7"/>
      <c r="E41" s="24"/>
    </row>
    <row r="42" spans="1:5">
      <c r="A42" s="10"/>
      <c r="B42" s="7" t="s">
        <v>56</v>
      </c>
      <c r="C42" s="7" t="s">
        <v>57</v>
      </c>
      <c r="D42" s="7" t="s">
        <v>58</v>
      </c>
      <c r="E42" s="24"/>
    </row>
    <row r="43" spans="1:5">
      <c r="A43" s="10"/>
      <c r="B43" s="7"/>
      <c r="C43" s="7" t="s">
        <v>59</v>
      </c>
      <c r="D43" s="7" t="s">
        <v>60</v>
      </c>
      <c r="E43" s="24"/>
    </row>
    <row r="44" spans="1:5">
      <c r="A44" s="25"/>
      <c r="B44" s="26" t="s">
        <v>63</v>
      </c>
      <c r="C44" s="8"/>
      <c r="D44" s="8"/>
      <c r="E44" s="17"/>
    </row>
    <row r="45" spans="1:5">
      <c r="B45" s="7"/>
      <c r="C45" s="7"/>
      <c r="D45" s="7"/>
      <c r="E45" s="7"/>
    </row>
  </sheetData>
  <mergeCells count="6">
    <mergeCell ref="B31:B32"/>
    <mergeCell ref="A1:E1"/>
    <mergeCell ref="A3:E3"/>
    <mergeCell ref="A5:E5"/>
    <mergeCell ref="A22:A23"/>
    <mergeCell ref="A27:A28"/>
  </mergeCells>
  <hyperlinks>
    <hyperlink ref="C16" r:id="rId1" xr:uid="{D4D93271-573D-4771-910C-C658938C35F3}"/>
  </hyperlink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221D-3400-46FE-9247-1BEF9AD1A393}">
  <sheetPr>
    <tabColor rgb="FF7030A0"/>
  </sheetPr>
  <dimension ref="A1:GL217"/>
  <sheetViews>
    <sheetView zoomScale="75" zoomScaleNormal="75" workbookViewId="0">
      <pane xSplit="40" ySplit="2" topLeftCell="AO3" activePane="bottomRight" state="frozen"/>
      <selection pane="topRight" activeCell="AO1" sqref="AO1"/>
      <selection pane="bottomLeft" activeCell="A3" sqref="A3"/>
      <selection pane="bottomRight" activeCell="AU7" sqref="AU7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8" width="4.125" style="147" customWidth="1"/>
    <col min="19" max="21" width="4.125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322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SUM(AV3:AV8)</f>
        <v>660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15</v>
      </c>
      <c r="T2" s="155">
        <v>16</v>
      </c>
      <c r="U2" s="155">
        <v>17</v>
      </c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6"/>
      <c r="AO2" s="390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385" t="s">
        <v>93</v>
      </c>
      <c r="C3" s="185" t="s">
        <v>2</v>
      </c>
      <c r="D3" s="189" t="s">
        <v>233</v>
      </c>
      <c r="E3" s="160"/>
      <c r="F3" s="161">
        <v>3</v>
      </c>
      <c r="G3" s="161">
        <v>5</v>
      </c>
      <c r="H3" s="162">
        <v>5</v>
      </c>
      <c r="I3" s="243">
        <v>4</v>
      </c>
      <c r="J3" s="161">
        <v>5</v>
      </c>
      <c r="K3" s="160"/>
      <c r="L3" s="161">
        <v>2</v>
      </c>
      <c r="M3" s="161">
        <v>5</v>
      </c>
      <c r="N3" s="162">
        <v>5</v>
      </c>
      <c r="O3" s="243">
        <v>3</v>
      </c>
      <c r="P3" s="161">
        <v>4</v>
      </c>
      <c r="Q3" s="257"/>
      <c r="R3" s="389"/>
      <c r="S3" s="243"/>
      <c r="T3" s="243"/>
      <c r="U3" s="243"/>
      <c r="V3" s="339"/>
      <c r="W3" s="243"/>
      <c r="X3" s="243"/>
      <c r="Y3" s="243"/>
      <c r="Z3" s="243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391">
        <v>5</v>
      </c>
      <c r="AP3" s="282">
        <v>5</v>
      </c>
      <c r="AQ3" s="283">
        <f t="shared" ref="AQ3:AQ34" si="0">SUM(E3:AN3)</f>
        <v>41</v>
      </c>
      <c r="AR3" s="284">
        <f>SUM(E3:E34)</f>
        <v>41</v>
      </c>
      <c r="AS3" s="310">
        <f>SUM((AO3+AP3)+((AO3*100)/(AO3+AP3)+((((AQ3-AR3)+((AO3+AP3)*5))*50)/((AO3+AP3)*5))))</f>
        <v>110</v>
      </c>
      <c r="AT3" s="166">
        <f t="shared" ref="AT3:AT34" si="1">SUM(AQ3-AR3)</f>
        <v>0</v>
      </c>
      <c r="AU3" s="285" t="s">
        <v>227</v>
      </c>
      <c r="AV3" s="312">
        <f>AS3</f>
        <v>110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506" t="s">
        <v>229</v>
      </c>
      <c r="C4" s="169" t="s">
        <v>2</v>
      </c>
      <c r="D4" s="189" t="s">
        <v>81</v>
      </c>
      <c r="E4" s="171">
        <v>5</v>
      </c>
      <c r="F4" s="172"/>
      <c r="G4" s="173">
        <v>5</v>
      </c>
      <c r="H4" s="174">
        <v>5</v>
      </c>
      <c r="I4" s="173">
        <v>5</v>
      </c>
      <c r="J4" s="173">
        <v>5</v>
      </c>
      <c r="K4" s="171">
        <v>5</v>
      </c>
      <c r="L4" s="172"/>
      <c r="M4" s="173">
        <v>5</v>
      </c>
      <c r="N4" s="174">
        <v>5</v>
      </c>
      <c r="O4" s="173">
        <v>5</v>
      </c>
      <c r="P4" s="173">
        <v>5</v>
      </c>
      <c r="Q4" s="258"/>
      <c r="R4" s="387"/>
      <c r="S4" s="198"/>
      <c r="T4" s="197"/>
      <c r="U4" s="197"/>
      <c r="V4" s="200"/>
      <c r="W4" s="197"/>
      <c r="X4" s="198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392">
        <v>10</v>
      </c>
      <c r="AP4" s="290">
        <v>0</v>
      </c>
      <c r="AQ4" s="291">
        <f t="shared" si="0"/>
        <v>50</v>
      </c>
      <c r="AR4" s="292">
        <f>SUM(F3:F34)</f>
        <v>15</v>
      </c>
      <c r="AS4" s="310">
        <f t="shared" ref="AS4:AS23" si="2">SUM((AO4+AP4)+((AO4*100)/(AO4+AP4)+((((AQ4-AR4)+((AO4+AP4)*5))*50)/((AO4+AP4)*5))))</f>
        <v>195</v>
      </c>
      <c r="AT4" s="181">
        <f t="shared" si="1"/>
        <v>35</v>
      </c>
      <c r="AU4" s="293" t="s">
        <v>230</v>
      </c>
      <c r="AV4" s="312">
        <f t="shared" ref="AV4:AV19" si="3">AS4</f>
        <v>195</v>
      </c>
    </row>
    <row r="5" spans="1:194" s="147" customFormat="1" ht="22.5">
      <c r="A5" s="167">
        <v>3</v>
      </c>
      <c r="B5" s="168" t="s">
        <v>124</v>
      </c>
      <c r="C5" s="169" t="s">
        <v>232</v>
      </c>
      <c r="D5" s="329" t="s">
        <v>177</v>
      </c>
      <c r="E5" s="171">
        <v>2</v>
      </c>
      <c r="F5" s="173">
        <v>0</v>
      </c>
      <c r="G5" s="172"/>
      <c r="H5" s="174">
        <v>4</v>
      </c>
      <c r="I5" s="173">
        <v>4</v>
      </c>
      <c r="J5" s="173">
        <v>0</v>
      </c>
      <c r="K5" s="171">
        <v>3</v>
      </c>
      <c r="L5" s="173">
        <v>0</v>
      </c>
      <c r="M5" s="172"/>
      <c r="N5" s="174">
        <v>4</v>
      </c>
      <c r="O5" s="173">
        <v>4</v>
      </c>
      <c r="P5" s="173">
        <v>3</v>
      </c>
      <c r="Q5" s="258"/>
      <c r="R5" s="387"/>
      <c r="S5" s="198"/>
      <c r="T5" s="197"/>
      <c r="U5" s="197"/>
      <c r="V5" s="200"/>
      <c r="W5" s="197"/>
      <c r="X5" s="197"/>
      <c r="Y5" s="197"/>
      <c r="Z5" s="197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392">
        <v>0</v>
      </c>
      <c r="AP5" s="290">
        <v>10</v>
      </c>
      <c r="AQ5" s="291">
        <f t="shared" si="0"/>
        <v>24</v>
      </c>
      <c r="AR5" s="292">
        <f>SUM(G3:G34)</f>
        <v>47</v>
      </c>
      <c r="AS5" s="310">
        <f t="shared" si="2"/>
        <v>37</v>
      </c>
      <c r="AT5" s="181">
        <f t="shared" si="1"/>
        <v>-23</v>
      </c>
      <c r="AU5" s="293" t="s">
        <v>231</v>
      </c>
      <c r="AV5" s="312">
        <f t="shared" si="3"/>
        <v>37</v>
      </c>
    </row>
    <row r="6" spans="1:194" s="188" customFormat="1" ht="23.25" thickBot="1">
      <c r="A6" s="167">
        <v>4</v>
      </c>
      <c r="B6" s="483" t="s">
        <v>159</v>
      </c>
      <c r="C6" s="169" t="s">
        <v>232</v>
      </c>
      <c r="D6" s="170" t="s">
        <v>233</v>
      </c>
      <c r="E6" s="186">
        <v>4</v>
      </c>
      <c r="F6" s="174">
        <v>3</v>
      </c>
      <c r="G6" s="174">
        <v>5</v>
      </c>
      <c r="H6" s="187"/>
      <c r="I6" s="173">
        <v>3</v>
      </c>
      <c r="J6" s="173">
        <v>4</v>
      </c>
      <c r="K6" s="186">
        <v>3</v>
      </c>
      <c r="L6" s="174">
        <v>3</v>
      </c>
      <c r="M6" s="174">
        <v>5</v>
      </c>
      <c r="N6" s="187"/>
      <c r="O6" s="173">
        <v>3</v>
      </c>
      <c r="P6" s="173">
        <v>3</v>
      </c>
      <c r="Q6" s="258"/>
      <c r="R6" s="387"/>
      <c r="S6" s="200"/>
      <c r="T6" s="200"/>
      <c r="U6" s="200"/>
      <c r="V6" s="200"/>
      <c r="W6" s="197"/>
      <c r="X6" s="198"/>
      <c r="Y6" s="197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392">
        <v>2</v>
      </c>
      <c r="AP6" s="290">
        <v>8</v>
      </c>
      <c r="AQ6" s="291">
        <f t="shared" si="0"/>
        <v>36</v>
      </c>
      <c r="AR6" s="292">
        <f>SUM(H3:H34)</f>
        <v>48</v>
      </c>
      <c r="AS6" s="310">
        <f t="shared" si="2"/>
        <v>68</v>
      </c>
      <c r="AT6" s="181">
        <f t="shared" si="1"/>
        <v>-12</v>
      </c>
      <c r="AU6" s="293" t="s">
        <v>236</v>
      </c>
      <c r="AV6" s="312">
        <f t="shared" si="3"/>
        <v>68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266" t="s">
        <v>97</v>
      </c>
      <c r="C7" s="169" t="s">
        <v>232</v>
      </c>
      <c r="D7" s="323" t="s">
        <v>75</v>
      </c>
      <c r="E7" s="186">
        <v>5</v>
      </c>
      <c r="F7" s="174">
        <v>1</v>
      </c>
      <c r="G7" s="174">
        <v>5</v>
      </c>
      <c r="H7" s="173">
        <v>5</v>
      </c>
      <c r="I7" s="172"/>
      <c r="J7" s="173">
        <v>1</v>
      </c>
      <c r="K7" s="186">
        <v>5</v>
      </c>
      <c r="L7" s="174">
        <v>1</v>
      </c>
      <c r="M7" s="174">
        <v>5</v>
      </c>
      <c r="N7" s="173">
        <v>5</v>
      </c>
      <c r="O7" s="172"/>
      <c r="P7" s="173">
        <v>5</v>
      </c>
      <c r="Q7" s="258"/>
      <c r="R7" s="387"/>
      <c r="S7" s="197"/>
      <c r="T7" s="197"/>
      <c r="U7" s="197"/>
      <c r="V7" s="197"/>
      <c r="W7" s="197"/>
      <c r="X7" s="197"/>
      <c r="Y7" s="197"/>
      <c r="Z7" s="197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392">
        <v>7</v>
      </c>
      <c r="AP7" s="290">
        <v>3</v>
      </c>
      <c r="AQ7" s="291">
        <f t="shared" si="0"/>
        <v>38</v>
      </c>
      <c r="AR7" s="292">
        <f>SUM(I3:I34)</f>
        <v>40</v>
      </c>
      <c r="AS7" s="310">
        <f t="shared" si="2"/>
        <v>128</v>
      </c>
      <c r="AT7" s="181">
        <f t="shared" si="1"/>
        <v>-2</v>
      </c>
      <c r="AU7" s="293" t="s">
        <v>228</v>
      </c>
      <c r="AV7" s="312">
        <f t="shared" si="3"/>
        <v>128</v>
      </c>
    </row>
    <row r="8" spans="1:194" s="147" customFormat="1" ht="22.5">
      <c r="A8" s="167">
        <v>6</v>
      </c>
      <c r="B8" s="328" t="s">
        <v>88</v>
      </c>
      <c r="C8" s="322" t="s">
        <v>2</v>
      </c>
      <c r="D8" s="324" t="s">
        <v>169</v>
      </c>
      <c r="E8" s="186">
        <v>4</v>
      </c>
      <c r="F8" s="174">
        <v>1</v>
      </c>
      <c r="G8" s="550">
        <v>2</v>
      </c>
      <c r="H8" s="173">
        <v>5</v>
      </c>
      <c r="I8" s="173">
        <v>5</v>
      </c>
      <c r="J8" s="172"/>
      <c r="K8" s="186">
        <v>5</v>
      </c>
      <c r="L8" s="174">
        <v>1</v>
      </c>
      <c r="M8" s="174">
        <v>5</v>
      </c>
      <c r="N8" s="173">
        <v>5</v>
      </c>
      <c r="O8" s="173">
        <v>4</v>
      </c>
      <c r="P8" s="172"/>
      <c r="Q8" s="258"/>
      <c r="R8" s="387"/>
      <c r="S8" s="197"/>
      <c r="T8" s="197"/>
      <c r="U8" s="197"/>
      <c r="V8" s="197"/>
      <c r="W8" s="197"/>
      <c r="X8" s="197"/>
      <c r="Y8" s="197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392">
        <v>6</v>
      </c>
      <c r="AP8" s="290">
        <v>4</v>
      </c>
      <c r="AQ8" s="291">
        <f t="shared" si="0"/>
        <v>37</v>
      </c>
      <c r="AR8" s="292">
        <f>SUM(J3:J34)</f>
        <v>35</v>
      </c>
      <c r="AS8" s="310">
        <f t="shared" si="2"/>
        <v>122</v>
      </c>
      <c r="AT8" s="181">
        <f t="shared" si="1"/>
        <v>2</v>
      </c>
      <c r="AU8" s="293" t="s">
        <v>234</v>
      </c>
      <c r="AV8" s="312">
        <f t="shared" si="3"/>
        <v>122</v>
      </c>
    </row>
    <row r="9" spans="1:194" s="188" customFormat="1" ht="23.25" hidden="1" thickBot="1">
      <c r="A9" s="167">
        <v>7</v>
      </c>
      <c r="B9" s="385" t="s">
        <v>93</v>
      </c>
      <c r="C9" s="185" t="s">
        <v>2</v>
      </c>
      <c r="D9" s="189" t="s">
        <v>233</v>
      </c>
      <c r="E9" s="160"/>
      <c r="F9" s="161">
        <v>2</v>
      </c>
      <c r="G9" s="161">
        <v>5</v>
      </c>
      <c r="H9" s="162">
        <v>5</v>
      </c>
      <c r="I9" s="243">
        <v>3</v>
      </c>
      <c r="J9" s="161">
        <v>4</v>
      </c>
      <c r="K9" s="197"/>
      <c r="L9" s="197"/>
      <c r="M9" s="197"/>
      <c r="N9" s="197"/>
      <c r="O9" s="197"/>
      <c r="P9" s="259"/>
      <c r="Q9" s="259"/>
      <c r="R9" s="388"/>
      <c r="S9" s="197"/>
      <c r="T9" s="197"/>
      <c r="U9" s="197"/>
      <c r="V9" s="197"/>
      <c r="W9" s="241"/>
      <c r="X9" s="197"/>
      <c r="Y9" s="197"/>
      <c r="Z9" s="197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392"/>
      <c r="AP9" s="290"/>
      <c r="AQ9" s="291">
        <f t="shared" si="0"/>
        <v>19</v>
      </c>
      <c r="AR9" s="292">
        <f>SUM(K3:K34)</f>
        <v>21</v>
      </c>
      <c r="AS9" s="310" t="e">
        <f t="shared" si="2"/>
        <v>#DIV/0!</v>
      </c>
      <c r="AT9" s="181">
        <f t="shared" si="1"/>
        <v>-2</v>
      </c>
      <c r="AU9" s="293"/>
      <c r="AV9" s="312" t="e">
        <f t="shared" si="3"/>
        <v>#DIV/0!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 hidden="1">
      <c r="A10" s="167">
        <v>8</v>
      </c>
      <c r="B10" s="506" t="s">
        <v>229</v>
      </c>
      <c r="C10" s="169" t="s">
        <v>2</v>
      </c>
      <c r="D10" s="189" t="s">
        <v>81</v>
      </c>
      <c r="E10" s="171">
        <v>5</v>
      </c>
      <c r="F10" s="172"/>
      <c r="G10" s="173">
        <v>5</v>
      </c>
      <c r="H10" s="174">
        <v>5</v>
      </c>
      <c r="I10" s="173">
        <v>5</v>
      </c>
      <c r="J10" s="173">
        <v>5</v>
      </c>
      <c r="K10" s="197"/>
      <c r="L10" s="197"/>
      <c r="M10" s="197"/>
      <c r="N10" s="197"/>
      <c r="O10" s="197"/>
      <c r="P10" s="259"/>
      <c r="Q10" s="259"/>
      <c r="R10" s="388"/>
      <c r="S10" s="197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392"/>
      <c r="AP10" s="290"/>
      <c r="AQ10" s="291">
        <f t="shared" si="0"/>
        <v>25</v>
      </c>
      <c r="AR10" s="292">
        <f>SUM(L3:L34)</f>
        <v>7</v>
      </c>
      <c r="AS10" s="310" t="e">
        <f t="shared" si="2"/>
        <v>#DIV/0!</v>
      </c>
      <c r="AT10" s="181">
        <f t="shared" si="1"/>
        <v>18</v>
      </c>
      <c r="AU10" s="293"/>
      <c r="AV10" s="312" t="e">
        <f t="shared" si="3"/>
        <v>#DIV/0!</v>
      </c>
    </row>
    <row r="11" spans="1:194" s="147" customFormat="1" ht="22.5" hidden="1">
      <c r="A11" s="167">
        <v>9</v>
      </c>
      <c r="B11" s="168" t="s">
        <v>124</v>
      </c>
      <c r="C11" s="169" t="s">
        <v>232</v>
      </c>
      <c r="D11" s="329" t="s">
        <v>177</v>
      </c>
      <c r="E11" s="171">
        <v>3</v>
      </c>
      <c r="F11" s="173">
        <v>0</v>
      </c>
      <c r="G11" s="172"/>
      <c r="H11" s="174">
        <v>4</v>
      </c>
      <c r="I11" s="173">
        <v>4</v>
      </c>
      <c r="J11" s="173">
        <v>3</v>
      </c>
      <c r="K11" s="197"/>
      <c r="L11" s="197"/>
      <c r="M11" s="197"/>
      <c r="N11" s="197"/>
      <c r="O11" s="197"/>
      <c r="P11" s="259"/>
      <c r="Q11" s="259"/>
      <c r="R11" s="388"/>
      <c r="S11" s="197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194"/>
      <c r="AI11" s="194"/>
      <c r="AJ11" s="194"/>
      <c r="AK11" s="194"/>
      <c r="AL11" s="194"/>
      <c r="AM11" s="194"/>
      <c r="AN11" s="297"/>
      <c r="AO11" s="392"/>
      <c r="AP11" s="290"/>
      <c r="AQ11" s="291">
        <f t="shared" si="0"/>
        <v>14</v>
      </c>
      <c r="AR11" s="292">
        <f>SUM(M3:M34)</f>
        <v>25</v>
      </c>
      <c r="AS11" s="310" t="e">
        <f t="shared" si="2"/>
        <v>#DIV/0!</v>
      </c>
      <c r="AT11" s="181">
        <f t="shared" si="1"/>
        <v>-11</v>
      </c>
      <c r="AU11" s="298"/>
      <c r="AV11" s="312" t="e">
        <f t="shared" si="3"/>
        <v>#DIV/0!</v>
      </c>
    </row>
    <row r="12" spans="1:194" s="188" customFormat="1" ht="24" hidden="1" thickBot="1">
      <c r="A12" s="167">
        <v>10</v>
      </c>
      <c r="B12" s="483" t="s">
        <v>159</v>
      </c>
      <c r="C12" s="169" t="s">
        <v>232</v>
      </c>
      <c r="D12" s="170" t="s">
        <v>233</v>
      </c>
      <c r="E12" s="186">
        <v>3</v>
      </c>
      <c r="F12" s="174">
        <v>3</v>
      </c>
      <c r="G12" s="174">
        <v>5</v>
      </c>
      <c r="H12" s="187"/>
      <c r="I12" s="173">
        <v>3</v>
      </c>
      <c r="J12" s="173">
        <v>3</v>
      </c>
      <c r="K12" s="197"/>
      <c r="L12" s="197"/>
      <c r="M12" s="244"/>
      <c r="N12" s="197"/>
      <c r="O12" s="197"/>
      <c r="P12" s="259"/>
      <c r="Q12" s="259"/>
      <c r="R12" s="388"/>
      <c r="S12" s="197"/>
      <c r="T12" s="197"/>
      <c r="U12" s="197"/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83"/>
      <c r="AI12" s="183"/>
      <c r="AJ12" s="183"/>
      <c r="AK12" s="183"/>
      <c r="AL12" s="183"/>
      <c r="AM12" s="183"/>
      <c r="AN12" s="195"/>
      <c r="AO12" s="392"/>
      <c r="AP12" s="290"/>
      <c r="AQ12" s="291">
        <f t="shared" si="0"/>
        <v>17</v>
      </c>
      <c r="AR12" s="292">
        <f>SUM(N3:N34)</f>
        <v>24</v>
      </c>
      <c r="AS12" s="310" t="e">
        <f t="shared" si="2"/>
        <v>#DIV/0!</v>
      </c>
      <c r="AT12" s="181">
        <f t="shared" si="1"/>
        <v>-7</v>
      </c>
      <c r="AU12" s="182"/>
      <c r="AV12" s="312" t="e">
        <f t="shared" si="3"/>
        <v>#DIV/0!</v>
      </c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 hidden="1">
      <c r="A13" s="167">
        <v>11</v>
      </c>
      <c r="B13" s="266" t="s">
        <v>97</v>
      </c>
      <c r="C13" s="169" t="s">
        <v>232</v>
      </c>
      <c r="D13" s="323" t="s">
        <v>75</v>
      </c>
      <c r="E13" s="186">
        <v>5</v>
      </c>
      <c r="F13" s="174">
        <v>1</v>
      </c>
      <c r="G13" s="174">
        <v>5</v>
      </c>
      <c r="H13" s="173">
        <v>5</v>
      </c>
      <c r="I13" s="172"/>
      <c r="J13" s="173">
        <v>5</v>
      </c>
      <c r="K13" s="252"/>
      <c r="L13" s="252"/>
      <c r="M13" s="252"/>
      <c r="N13" s="197"/>
      <c r="O13" s="197"/>
      <c r="P13" s="252"/>
      <c r="Q13" s="252"/>
      <c r="R13" s="252"/>
      <c r="S13" s="197"/>
      <c r="T13" s="197"/>
      <c r="U13" s="197"/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83"/>
      <c r="AI13" s="183"/>
      <c r="AJ13" s="183"/>
      <c r="AK13" s="183"/>
      <c r="AL13" s="183"/>
      <c r="AM13" s="183"/>
      <c r="AN13" s="195"/>
      <c r="AO13" s="392"/>
      <c r="AP13" s="290"/>
      <c r="AQ13" s="291">
        <f t="shared" si="0"/>
        <v>21</v>
      </c>
      <c r="AR13" s="292">
        <f>SUM(O3:O34)</f>
        <v>19</v>
      </c>
      <c r="AS13" s="310" t="e">
        <f t="shared" si="2"/>
        <v>#DIV/0!</v>
      </c>
      <c r="AT13" s="181">
        <f t="shared" si="1"/>
        <v>2</v>
      </c>
      <c r="AU13" s="182"/>
      <c r="AV13" s="312" t="e">
        <f t="shared" si="3"/>
        <v>#DIV/0!</v>
      </c>
    </row>
    <row r="14" spans="1:194" s="147" customFormat="1" ht="23.25" hidden="1">
      <c r="A14" s="167">
        <v>12</v>
      </c>
      <c r="B14" s="328" t="s">
        <v>88</v>
      </c>
      <c r="C14" s="322" t="s">
        <v>2</v>
      </c>
      <c r="D14" s="324" t="s">
        <v>169</v>
      </c>
      <c r="E14" s="186">
        <v>5</v>
      </c>
      <c r="F14" s="174">
        <v>1</v>
      </c>
      <c r="G14" s="174">
        <v>5</v>
      </c>
      <c r="H14" s="173">
        <v>5</v>
      </c>
      <c r="I14" s="173">
        <v>4</v>
      </c>
      <c r="J14" s="172"/>
      <c r="K14" s="197"/>
      <c r="L14" s="197"/>
      <c r="M14" s="197"/>
      <c r="N14" s="197"/>
      <c r="O14" s="197"/>
      <c r="P14" s="197"/>
      <c r="Q14" s="197"/>
      <c r="R14" s="197"/>
      <c r="S14" s="197"/>
      <c r="T14" s="200"/>
      <c r="U14" s="197"/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04"/>
      <c r="AI14" s="176"/>
      <c r="AJ14" s="176"/>
      <c r="AK14" s="176"/>
      <c r="AL14" s="176"/>
      <c r="AM14" s="176"/>
      <c r="AN14" s="202"/>
      <c r="AO14" s="392"/>
      <c r="AP14" s="290"/>
      <c r="AQ14" s="291">
        <f t="shared" si="0"/>
        <v>20</v>
      </c>
      <c r="AR14" s="292">
        <f>SUM(T3:T34)</f>
        <v>0</v>
      </c>
      <c r="AS14" s="310" t="e">
        <f t="shared" si="2"/>
        <v>#DIV/0!</v>
      </c>
      <c r="AT14" s="181">
        <f t="shared" si="1"/>
        <v>20</v>
      </c>
      <c r="AU14" s="182"/>
      <c r="AV14" s="312" t="e">
        <f t="shared" si="3"/>
        <v>#DIV/0!</v>
      </c>
    </row>
    <row r="15" spans="1:194" s="147" customFormat="1" ht="24" thickBot="1">
      <c r="A15" s="203">
        <v>13</v>
      </c>
      <c r="B15" s="470"/>
      <c r="C15" s="468"/>
      <c r="D15" s="549"/>
      <c r="E15" s="240"/>
      <c r="F15" s="197"/>
      <c r="G15" s="197"/>
      <c r="H15" s="200"/>
      <c r="I15" s="197"/>
      <c r="J15" s="197"/>
      <c r="K15" s="197"/>
      <c r="L15" s="197"/>
      <c r="M15" s="197"/>
      <c r="N15" s="197"/>
      <c r="O15" s="197"/>
      <c r="P15" s="244"/>
      <c r="Q15" s="197"/>
      <c r="R15" s="197"/>
      <c r="S15" s="197"/>
      <c r="T15" s="197"/>
      <c r="U15" s="451"/>
      <c r="V15" s="259"/>
      <c r="W15" s="197"/>
      <c r="X15" s="184"/>
      <c r="Y15" s="184"/>
      <c r="Z15" s="184"/>
      <c r="AA15" s="184"/>
      <c r="AB15" s="184"/>
      <c r="AC15" s="184"/>
      <c r="AD15" s="184"/>
      <c r="AE15" s="252"/>
      <c r="AF15" s="252"/>
      <c r="AG15" s="357"/>
      <c r="AH15" s="304"/>
      <c r="AI15" s="176"/>
      <c r="AJ15" s="176"/>
      <c r="AK15" s="176"/>
      <c r="AL15" s="176"/>
      <c r="AM15" s="176"/>
      <c r="AN15" s="262"/>
      <c r="AO15" s="289"/>
      <c r="AP15" s="290"/>
      <c r="AQ15" s="291">
        <f t="shared" si="0"/>
        <v>0</v>
      </c>
      <c r="AR15" s="292">
        <f>SUM(U3:U34)</f>
        <v>0</v>
      </c>
      <c r="AS15" s="310" t="e">
        <f t="shared" si="2"/>
        <v>#DIV/0!</v>
      </c>
      <c r="AT15" s="181">
        <f t="shared" si="1"/>
        <v>0</v>
      </c>
      <c r="AU15" s="182"/>
      <c r="AV15" s="312" t="e">
        <f t="shared" si="3"/>
        <v>#DIV/0!</v>
      </c>
    </row>
    <row r="16" spans="1:194" s="188" customFormat="1" ht="24" thickBot="1">
      <c r="A16" s="205">
        <v>14</v>
      </c>
      <c r="B16" s="475"/>
      <c r="C16" s="490"/>
      <c r="D16" s="488"/>
      <c r="E16" s="264"/>
      <c r="F16" s="200"/>
      <c r="G16" s="200"/>
      <c r="H16" s="200"/>
      <c r="I16" s="197"/>
      <c r="J16" s="197"/>
      <c r="K16" s="197"/>
      <c r="L16" s="197"/>
      <c r="M16" s="197"/>
      <c r="N16" s="198"/>
      <c r="O16" s="252"/>
      <c r="P16" s="252"/>
      <c r="Q16" s="198"/>
      <c r="R16" s="197"/>
      <c r="S16" s="358"/>
      <c r="T16" s="252"/>
      <c r="U16" s="452"/>
      <c r="V16" s="449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05"/>
      <c r="AI16" s="208"/>
      <c r="AJ16" s="208"/>
      <c r="AK16" s="208"/>
      <c r="AL16" s="208"/>
      <c r="AM16" s="208"/>
      <c r="AN16" s="208"/>
      <c r="AO16" s="463"/>
      <c r="AP16" s="455"/>
      <c r="AQ16" s="283">
        <f t="shared" si="0"/>
        <v>0</v>
      </c>
      <c r="AR16" s="284">
        <f>SUM(R3:R34)</f>
        <v>0</v>
      </c>
      <c r="AS16" s="310" t="e">
        <f t="shared" si="2"/>
        <v>#DIV/0!</v>
      </c>
      <c r="AT16" s="166">
        <f t="shared" si="1"/>
        <v>0</v>
      </c>
      <c r="AU16" s="210"/>
      <c r="AV16" s="312" t="e">
        <f t="shared" si="3"/>
        <v>#DIV/0!</v>
      </c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4" thickBot="1">
      <c r="A17" s="203">
        <v>15</v>
      </c>
      <c r="B17" s="474"/>
      <c r="C17" s="468"/>
      <c r="D17" s="485"/>
      <c r="E17" s="265"/>
      <c r="F17" s="252"/>
      <c r="G17" s="252"/>
      <c r="H17" s="263"/>
      <c r="I17" s="252"/>
      <c r="J17" s="252"/>
      <c r="K17" s="252"/>
      <c r="L17" s="252"/>
      <c r="M17" s="252"/>
      <c r="N17" s="197"/>
      <c r="O17" s="197"/>
      <c r="P17" s="197"/>
      <c r="Q17" s="197"/>
      <c r="R17" s="197"/>
      <c r="S17" s="197"/>
      <c r="T17" s="197"/>
      <c r="U17" s="451"/>
      <c r="V17" s="259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04"/>
      <c r="AI17" s="176"/>
      <c r="AJ17" s="176"/>
      <c r="AK17" s="176"/>
      <c r="AL17" s="176"/>
      <c r="AM17" s="176"/>
      <c r="AN17" s="176"/>
      <c r="AO17" s="464"/>
      <c r="AP17" s="455"/>
      <c r="AQ17" s="291">
        <f t="shared" si="0"/>
        <v>0</v>
      </c>
      <c r="AR17" s="292">
        <f>SUM(S3:S34)</f>
        <v>0</v>
      </c>
      <c r="AS17" s="310" t="e">
        <f t="shared" si="2"/>
        <v>#DIV/0!</v>
      </c>
      <c r="AT17" s="181">
        <f t="shared" si="1"/>
        <v>0</v>
      </c>
      <c r="AU17" s="212"/>
      <c r="AV17" s="312" t="e">
        <f t="shared" si="3"/>
        <v>#DIV/0!</v>
      </c>
    </row>
    <row r="18" spans="1:194" s="147" customFormat="1" ht="24" thickBot="1">
      <c r="A18" s="203">
        <v>16</v>
      </c>
      <c r="B18" s="475"/>
      <c r="C18" s="468"/>
      <c r="D18" s="469"/>
      <c r="E18" s="240"/>
      <c r="F18" s="197"/>
      <c r="G18" s="197"/>
      <c r="H18" s="200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357"/>
      <c r="T18" s="197"/>
      <c r="U18" s="453"/>
      <c r="V18" s="450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465"/>
      <c r="AP18" s="456"/>
      <c r="AQ18" s="300">
        <f t="shared" si="0"/>
        <v>0</v>
      </c>
      <c r="AR18" s="301">
        <f>SUM(T3:T34)</f>
        <v>0</v>
      </c>
      <c r="AS18" s="310" t="e">
        <f t="shared" si="2"/>
        <v>#DIV/0!</v>
      </c>
      <c r="AT18" s="181">
        <f t="shared" si="1"/>
        <v>0</v>
      </c>
      <c r="AU18" s="215"/>
      <c r="AV18" s="312" t="e">
        <f t="shared" si="3"/>
        <v>#DIV/0!</v>
      </c>
    </row>
    <row r="19" spans="1:194" s="188" customFormat="1" ht="24" thickBot="1">
      <c r="A19" s="167">
        <v>17</v>
      </c>
      <c r="B19" s="475"/>
      <c r="C19" s="468"/>
      <c r="D19" s="469"/>
      <c r="E19" s="240"/>
      <c r="F19" s="197"/>
      <c r="G19" s="197"/>
      <c r="H19" s="200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357"/>
      <c r="T19" s="184"/>
      <c r="U19" s="451"/>
      <c r="V19" s="450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202"/>
      <c r="AO19" s="466"/>
      <c r="AP19" s="299"/>
      <c r="AQ19" s="300">
        <f t="shared" si="0"/>
        <v>0</v>
      </c>
      <c r="AR19" s="301">
        <f>SUM(U3:U34)</f>
        <v>0</v>
      </c>
      <c r="AS19" s="310" t="e">
        <f t="shared" si="2"/>
        <v>#DIV/0!</v>
      </c>
      <c r="AT19" s="181">
        <f t="shared" si="1"/>
        <v>0</v>
      </c>
      <c r="AU19" s="215"/>
      <c r="AV19" s="312" t="e">
        <f t="shared" si="3"/>
        <v>#DIV/0!</v>
      </c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/>
      <c r="B20" s="328"/>
      <c r="C20" s="322"/>
      <c r="D20" s="324"/>
      <c r="E20" s="264"/>
      <c r="F20" s="200"/>
      <c r="G20" s="200"/>
      <c r="H20" s="200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357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457"/>
      <c r="AO20" s="458"/>
      <c r="AP20" s="299"/>
      <c r="AQ20" s="300">
        <f t="shared" si="0"/>
        <v>0</v>
      </c>
      <c r="AR20" s="301">
        <f>SUM(V3:V34)</f>
        <v>0</v>
      </c>
      <c r="AS20" s="310" t="e">
        <f t="shared" si="2"/>
        <v>#DIV/0!</v>
      </c>
      <c r="AT20" s="181">
        <f t="shared" si="1"/>
        <v>0</v>
      </c>
      <c r="AU20" s="215"/>
    </row>
    <row r="21" spans="1:194" s="147" customFormat="1" ht="23.25">
      <c r="A21" s="167"/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357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457"/>
      <c r="AO21" s="458"/>
      <c r="AP21" s="299"/>
      <c r="AQ21" s="300">
        <f t="shared" si="0"/>
        <v>0</v>
      </c>
      <c r="AR21" s="301">
        <f>SUM(W3:W35)</f>
        <v>0</v>
      </c>
      <c r="AS21" s="310" t="e">
        <f t="shared" si="2"/>
        <v>#DIV/0!</v>
      </c>
      <c r="AT21" s="181">
        <f t="shared" si="1"/>
        <v>0</v>
      </c>
      <c r="AU21" s="216"/>
    </row>
    <row r="22" spans="1:194" s="219" customFormat="1" ht="24" thickBot="1">
      <c r="A22" s="167"/>
      <c r="B22" s="330"/>
      <c r="C22" s="322"/>
      <c r="D22" s="327"/>
      <c r="E22" s="240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457"/>
      <c r="AO22" s="459"/>
      <c r="AP22" s="302"/>
      <c r="AQ22" s="300">
        <f t="shared" si="0"/>
        <v>0</v>
      </c>
      <c r="AR22" s="301">
        <f>SUM(AB3:AB34)</f>
        <v>0</v>
      </c>
      <c r="AS22" s="310" t="e">
        <f t="shared" si="2"/>
        <v>#DIV/0!</v>
      </c>
      <c r="AT22" s="181">
        <f t="shared" si="1"/>
        <v>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/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97"/>
      <c r="M23" s="197"/>
      <c r="N23" s="357"/>
      <c r="O23" s="357"/>
      <c r="P23" s="357"/>
      <c r="Q23" s="357"/>
      <c r="R23" s="357"/>
      <c r="S23" s="357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457"/>
      <c r="AO23" s="459"/>
      <c r="AP23" s="302"/>
      <c r="AQ23" s="300">
        <f t="shared" si="0"/>
        <v>0</v>
      </c>
      <c r="AR23" s="301">
        <f>SUM(AB4:AB35)</f>
        <v>0</v>
      </c>
      <c r="AS23" s="310" t="e">
        <f t="shared" si="2"/>
        <v>#DIV/0!</v>
      </c>
      <c r="AT23" s="181">
        <f t="shared" si="1"/>
        <v>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/>
      <c r="B24" s="467"/>
      <c r="C24" s="468"/>
      <c r="D24" s="469"/>
      <c r="E24" s="240"/>
      <c r="F24" s="197"/>
      <c r="G24" s="197"/>
      <c r="H24" s="197"/>
      <c r="I24" s="197"/>
      <c r="J24" s="197"/>
      <c r="K24" s="197"/>
      <c r="L24" s="197"/>
      <c r="M24" s="197"/>
      <c r="N24" s="357"/>
      <c r="O24" s="357"/>
      <c r="P24" s="357"/>
      <c r="Q24" s="357"/>
      <c r="R24" s="357"/>
      <c r="S24" s="357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457"/>
      <c r="AO24" s="459"/>
      <c r="AP24" s="302"/>
      <c r="AQ24" s="300">
        <f t="shared" si="0"/>
        <v>0</v>
      </c>
      <c r="AR24" s="301">
        <f>SUM(AC3:AC34)</f>
        <v>0</v>
      </c>
      <c r="AS24" s="303"/>
      <c r="AT24" s="181">
        <f t="shared" si="1"/>
        <v>0</v>
      </c>
      <c r="AU24" s="216"/>
    </row>
    <row r="25" spans="1:194" s="147" customFormat="1" ht="23.25" customHeight="1">
      <c r="A25" s="167"/>
      <c r="B25" s="470"/>
      <c r="C25" s="471"/>
      <c r="D25" s="472"/>
      <c r="E25" s="240"/>
      <c r="F25" s="197"/>
      <c r="G25" s="197"/>
      <c r="H25" s="241"/>
      <c r="I25" s="197"/>
      <c r="J25" s="197"/>
      <c r="K25" s="197"/>
      <c r="L25" s="197"/>
      <c r="M25" s="197"/>
      <c r="N25" s="357"/>
      <c r="O25" s="357"/>
      <c r="P25" s="357"/>
      <c r="Q25" s="357"/>
      <c r="R25" s="357"/>
      <c r="S25" s="357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457"/>
      <c r="AO25" s="459"/>
      <c r="AP25" s="302"/>
      <c r="AQ25" s="300">
        <f t="shared" si="0"/>
        <v>0</v>
      </c>
      <c r="AR25" s="303">
        <f>SUM(AD3:AD34)</f>
        <v>0</v>
      </c>
      <c r="AS25" s="303"/>
      <c r="AT25" s="181">
        <f t="shared" si="1"/>
        <v>0</v>
      </c>
      <c r="AU25" s="216"/>
    </row>
    <row r="26" spans="1:194" s="188" customFormat="1" ht="23.25" customHeight="1" thickBot="1">
      <c r="A26" s="167"/>
      <c r="B26" s="470"/>
      <c r="C26" s="468"/>
      <c r="D26" s="479"/>
      <c r="E26" s="476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457"/>
      <c r="AO26" s="459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/>
      <c r="B27" s="470"/>
      <c r="C27" s="471"/>
      <c r="D27" s="479"/>
      <c r="E27" s="477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457"/>
      <c r="AO27" s="459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/>
      <c r="B28" s="470"/>
      <c r="C28" s="468"/>
      <c r="D28" s="479"/>
      <c r="E28" s="478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457"/>
      <c r="AO28" s="459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/>
      <c r="B29" s="470"/>
      <c r="C29" s="468"/>
      <c r="D29" s="480"/>
      <c r="E29" s="478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457"/>
      <c r="AO29" s="459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/>
      <c r="B30" s="470"/>
      <c r="C30" s="473"/>
      <c r="D30" s="479"/>
      <c r="E30" s="477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457"/>
      <c r="AO30" s="460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customHeight="1">
      <c r="A31" s="223"/>
      <c r="B31" s="470"/>
      <c r="C31" s="468"/>
      <c r="D31" s="480"/>
      <c r="E31" s="477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457"/>
      <c r="AO31" s="461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customHeight="1">
      <c r="A32" s="223"/>
      <c r="B32" s="470"/>
      <c r="C32" s="468"/>
      <c r="D32" s="480"/>
      <c r="E32" s="477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457"/>
      <c r="AO32" s="461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customHeight="1">
      <c r="A33" s="223"/>
      <c r="B33" s="474"/>
      <c r="C33" s="468"/>
      <c r="D33" s="481"/>
      <c r="E33" s="477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457"/>
      <c r="AO33" s="461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customHeight="1">
      <c r="A34" s="223"/>
      <c r="B34" s="475"/>
      <c r="C34" s="468"/>
      <c r="D34" s="482"/>
      <c r="E34" s="477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457"/>
      <c r="AO34" s="461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217" priority="27" stopIfTrue="1" operator="equal">
      <formula>5</formula>
    </cfRule>
  </conditionalFormatting>
  <conditionalFormatting sqref="E26:U35 S13:U16 E3:J3 N23:U25 K9:M12 E5:G5 P9:R12 Q3:R4 S20:U22 T17:U17 S18 U18 S19:T19 Q6:R8 E6:J8 E4 G4:J4">
    <cfRule type="cellIs" dxfId="216" priority="26" stopIfTrue="1" operator="equal">
      <formula>5</formula>
    </cfRule>
  </conditionalFormatting>
  <conditionalFormatting sqref="S3:AB4 S12:V12 X12:AB12 S6:AB11 U5:AB5">
    <cfRule type="cellIs" dxfId="215" priority="25" stopIfTrue="1" operator="equal">
      <formula>5</formula>
    </cfRule>
  </conditionalFormatting>
  <conditionalFormatting sqref="E15:O16 N17:R22 K13:M13 P13:R13 K14:O14">
    <cfRule type="cellIs" dxfId="214" priority="24" stopIfTrue="1" operator="equal">
      <formula>5</formula>
    </cfRule>
  </conditionalFormatting>
  <conditionalFormatting sqref="AC13:AD14">
    <cfRule type="cellIs" dxfId="213" priority="23" stopIfTrue="1" operator="equal">
      <formula>5</formula>
    </cfRule>
  </conditionalFormatting>
  <conditionalFormatting sqref="AE15:AF16">
    <cfRule type="cellIs" dxfId="212" priority="22" stopIfTrue="1" operator="equal">
      <formula>5</formula>
    </cfRule>
  </conditionalFormatting>
  <conditionalFormatting sqref="E17:M25">
    <cfRule type="cellIs" dxfId="211" priority="21" stopIfTrue="1" operator="equal">
      <formula>5</formula>
    </cfRule>
  </conditionalFormatting>
  <conditionalFormatting sqref="H5:J5 Q5:R5">
    <cfRule type="cellIs" dxfId="210" priority="20" stopIfTrue="1" operator="equal">
      <formula>5</formula>
    </cfRule>
  </conditionalFormatting>
  <conditionalFormatting sqref="S5:T5">
    <cfRule type="cellIs" dxfId="209" priority="19" stopIfTrue="1" operator="equal">
      <formula>5</formula>
    </cfRule>
  </conditionalFormatting>
  <conditionalFormatting sqref="N13:O13">
    <cfRule type="cellIs" dxfId="208" priority="18" stopIfTrue="1" operator="equal">
      <formula>5</formula>
    </cfRule>
  </conditionalFormatting>
  <conditionalFormatting sqref="N9:O12">
    <cfRule type="cellIs" dxfId="207" priority="17" stopIfTrue="1" operator="equal">
      <formula>5</formula>
    </cfRule>
  </conditionalFormatting>
  <conditionalFormatting sqref="U19">
    <cfRule type="cellIs" dxfId="206" priority="9" stopIfTrue="1" operator="equal">
      <formula>5</formula>
    </cfRule>
  </conditionalFormatting>
  <conditionalFormatting sqref="P14:P15">
    <cfRule type="cellIs" dxfId="205" priority="15" stopIfTrue="1" operator="equal">
      <formula>5</formula>
    </cfRule>
  </conditionalFormatting>
  <conditionalFormatting sqref="P16">
    <cfRule type="cellIs" dxfId="204" priority="14" stopIfTrue="1" operator="equal">
      <formula>5</formula>
    </cfRule>
  </conditionalFormatting>
  <conditionalFormatting sqref="R16">
    <cfRule type="cellIs" dxfId="203" priority="13" stopIfTrue="1" operator="equal">
      <formula>5</formula>
    </cfRule>
  </conditionalFormatting>
  <conditionalFormatting sqref="Q14:R15">
    <cfRule type="cellIs" dxfId="202" priority="12" stopIfTrue="1" operator="equal">
      <formula>5</formula>
    </cfRule>
  </conditionalFormatting>
  <conditionalFormatting sqref="S17">
    <cfRule type="cellIs" dxfId="201" priority="11" stopIfTrue="1" operator="equal">
      <formula>5</formula>
    </cfRule>
  </conditionalFormatting>
  <conditionalFormatting sqref="T18">
    <cfRule type="cellIs" dxfId="200" priority="10" stopIfTrue="1" operator="equal">
      <formula>5</formula>
    </cfRule>
  </conditionalFormatting>
  <conditionalFormatting sqref="Q16">
    <cfRule type="cellIs" dxfId="199" priority="8" stopIfTrue="1" operator="equal">
      <formula>5</formula>
    </cfRule>
  </conditionalFormatting>
  <conditionalFormatting sqref="K3:P4 K5:M5 K6:P8">
    <cfRule type="cellIs" dxfId="198" priority="7" stopIfTrue="1" operator="equal">
      <formula>5</formula>
    </cfRule>
  </conditionalFormatting>
  <conditionalFormatting sqref="N5:P5">
    <cfRule type="cellIs" dxfId="197" priority="6" stopIfTrue="1" operator="equal">
      <formula>5</formula>
    </cfRule>
  </conditionalFormatting>
  <conditionalFormatting sqref="F4">
    <cfRule type="cellIs" dxfId="196" priority="3" stopIfTrue="1" operator="equal">
      <formula>5</formula>
    </cfRule>
  </conditionalFormatting>
  <conditionalFormatting sqref="E9:J10 E11:G11 E12:J14">
    <cfRule type="cellIs" dxfId="195" priority="2" stopIfTrue="1" operator="equal">
      <formula>5</formula>
    </cfRule>
  </conditionalFormatting>
  <conditionalFormatting sqref="H11:J11">
    <cfRule type="cellIs" dxfId="194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AC40-F707-4B31-AC55-10C2EEF6DB65}">
  <sheetPr>
    <tabColor rgb="FF02CE15"/>
  </sheetPr>
  <dimension ref="A1:E45"/>
  <sheetViews>
    <sheetView topLeftCell="A10" workbookViewId="0">
      <selection activeCell="G27" sqref="G27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567" t="s">
        <v>127</v>
      </c>
      <c r="B1" s="567"/>
      <c r="C1" s="567"/>
      <c r="D1" s="567"/>
      <c r="E1" s="567"/>
    </row>
    <row r="2" spans="1:5" ht="9" customHeight="1"/>
    <row r="3" spans="1:5" ht="18.75">
      <c r="A3" s="568" t="s">
        <v>128</v>
      </c>
      <c r="B3" s="568"/>
      <c r="C3" s="568"/>
      <c r="D3" s="568"/>
      <c r="E3" s="568"/>
    </row>
    <row r="4" spans="1:5" ht="9" customHeight="1"/>
    <row r="5" spans="1:5" ht="24.95" customHeight="1">
      <c r="A5" s="569" t="s">
        <v>129</v>
      </c>
      <c r="B5" s="569"/>
      <c r="C5" s="569"/>
      <c r="D5" s="569"/>
      <c r="E5" s="569"/>
    </row>
    <row r="6" spans="1:5" ht="20.100000000000001" customHeight="1">
      <c r="A6" s="30" t="s">
        <v>4</v>
      </c>
      <c r="B6" s="52" t="s">
        <v>156</v>
      </c>
      <c r="C6" s="28"/>
      <c r="D6" s="35" t="s">
        <v>66</v>
      </c>
      <c r="E6" s="50" t="s">
        <v>125</v>
      </c>
    </row>
    <row r="7" spans="1:5">
      <c r="A7" s="27"/>
      <c r="B7" s="52" t="s">
        <v>150</v>
      </c>
      <c r="C7" s="28"/>
      <c r="D7" s="28"/>
      <c r="E7" s="53" t="s">
        <v>148</v>
      </c>
    </row>
    <row r="8" spans="1:5">
      <c r="A8" s="27"/>
      <c r="B8" s="52" t="s">
        <v>151</v>
      </c>
      <c r="C8" s="28"/>
      <c r="D8" s="28"/>
      <c r="E8" s="29"/>
    </row>
    <row r="9" spans="1:5">
      <c r="A9" s="27"/>
      <c r="B9" s="28"/>
      <c r="C9" s="28"/>
      <c r="D9" s="28"/>
      <c r="E9" s="29"/>
    </row>
    <row r="10" spans="1:5">
      <c r="A10" s="30" t="s">
        <v>6</v>
      </c>
      <c r="B10" s="28" t="s">
        <v>7</v>
      </c>
      <c r="C10" s="28" t="s">
        <v>8</v>
      </c>
      <c r="D10" s="28"/>
      <c r="E10" s="46" t="s">
        <v>113</v>
      </c>
    </row>
    <row r="11" spans="1:5">
      <c r="A11" s="27"/>
      <c r="B11" s="28" t="s">
        <v>2</v>
      </c>
      <c r="C11" s="28" t="s">
        <v>9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11</v>
      </c>
      <c r="B13" s="28" t="s">
        <v>10</v>
      </c>
      <c r="C13" s="31" t="s">
        <v>12</v>
      </c>
      <c r="D13" s="28"/>
      <c r="E13" s="29"/>
    </row>
    <row r="14" spans="1:5">
      <c r="A14" s="30" t="s">
        <v>18</v>
      </c>
      <c r="B14" s="28" t="s">
        <v>10</v>
      </c>
      <c r="C14" s="28" t="s">
        <v>19</v>
      </c>
      <c r="D14" s="28"/>
      <c r="E14" s="29"/>
    </row>
    <row r="15" spans="1:5">
      <c r="A15" s="27"/>
      <c r="B15" s="28"/>
      <c r="C15" s="28"/>
      <c r="D15" s="28"/>
      <c r="E15" s="29"/>
    </row>
    <row r="16" spans="1:5">
      <c r="A16" s="30" t="s">
        <v>16</v>
      </c>
      <c r="B16" s="28" t="s">
        <v>13</v>
      </c>
      <c r="C16" s="54"/>
      <c r="D16" s="28"/>
      <c r="E16" s="33" t="s">
        <v>147</v>
      </c>
    </row>
    <row r="17" spans="1:5">
      <c r="A17" s="27"/>
      <c r="B17" s="5" t="s">
        <v>15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00000000000001" customHeight="1">
      <c r="A19" s="12" t="s">
        <v>17</v>
      </c>
      <c r="B19" s="9" t="s">
        <v>20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00000000000001" customHeight="1">
      <c r="A21" s="16" t="s">
        <v>21</v>
      </c>
      <c r="B21" s="8" t="s">
        <v>26</v>
      </c>
      <c r="C21" s="8" t="s">
        <v>30</v>
      </c>
      <c r="D21" s="8" t="s">
        <v>25</v>
      </c>
      <c r="E21" s="17" t="s">
        <v>37</v>
      </c>
    </row>
    <row r="22" spans="1:5" s="1" customFormat="1" ht="18" customHeight="1">
      <c r="A22" s="570" t="s">
        <v>64</v>
      </c>
      <c r="B22" s="19" t="s">
        <v>23</v>
      </c>
      <c r="C22" s="19">
        <v>-10</v>
      </c>
      <c r="D22" s="19" t="s">
        <v>130</v>
      </c>
      <c r="E22" s="20" t="s">
        <v>61</v>
      </c>
    </row>
    <row r="23" spans="1:5" s="1" customFormat="1" ht="18" customHeight="1">
      <c r="A23" s="570"/>
      <c r="B23" s="37" t="s">
        <v>24</v>
      </c>
      <c r="C23" s="38" t="s">
        <v>31</v>
      </c>
      <c r="D23" s="37" t="s">
        <v>131</v>
      </c>
    </row>
    <row r="24" spans="1:5" s="1" customFormat="1" ht="18" customHeight="1">
      <c r="A24" s="18"/>
      <c r="B24" s="19" t="s">
        <v>22</v>
      </c>
      <c r="C24" s="21" t="s">
        <v>33</v>
      </c>
      <c r="D24" s="19" t="s">
        <v>132</v>
      </c>
      <c r="E24" s="22"/>
    </row>
    <row r="25" spans="1:5" s="1" customFormat="1" ht="18" customHeight="1">
      <c r="A25" s="18"/>
      <c r="B25" s="19" t="s">
        <v>27</v>
      </c>
      <c r="C25" s="21" t="s">
        <v>34</v>
      </c>
      <c r="D25" s="19" t="s">
        <v>133</v>
      </c>
      <c r="E25" s="22"/>
    </row>
    <row r="26" spans="1:5" s="1" customFormat="1" ht="18" customHeight="1">
      <c r="A26" s="18"/>
      <c r="B26" s="37" t="s">
        <v>28</v>
      </c>
      <c r="C26" s="38" t="s">
        <v>35</v>
      </c>
      <c r="D26" s="37" t="s">
        <v>134</v>
      </c>
    </row>
    <row r="27" spans="1:5" s="1" customFormat="1" ht="18" customHeight="1">
      <c r="A27" s="570" t="s">
        <v>64</v>
      </c>
      <c r="B27" s="19" t="s">
        <v>29</v>
      </c>
      <c r="C27" s="21" t="s">
        <v>36</v>
      </c>
      <c r="D27" s="19" t="s">
        <v>172</v>
      </c>
      <c r="E27" s="22"/>
    </row>
    <row r="28" spans="1:5" s="1" customFormat="1" ht="18" customHeight="1">
      <c r="A28" s="570"/>
      <c r="B28" s="19" t="s">
        <v>3</v>
      </c>
      <c r="C28" s="21" t="s">
        <v>32</v>
      </c>
      <c r="D28" s="39">
        <v>-1979</v>
      </c>
      <c r="E28" s="20" t="s">
        <v>38</v>
      </c>
    </row>
    <row r="29" spans="1:5" ht="21.95" customHeight="1">
      <c r="A29" s="10"/>
      <c r="B29" s="23" t="s">
        <v>62</v>
      </c>
      <c r="E29" s="6"/>
    </row>
    <row r="30" spans="1:5">
      <c r="A30" s="11" t="s">
        <v>51</v>
      </c>
      <c r="E30" s="6"/>
    </row>
    <row r="31" spans="1:5">
      <c r="A31" s="11" t="s">
        <v>39</v>
      </c>
      <c r="B31" s="566" t="s">
        <v>40</v>
      </c>
      <c r="C31" s="21" t="s">
        <v>41</v>
      </c>
      <c r="E31" s="6"/>
    </row>
    <row r="32" spans="1:5">
      <c r="A32" s="10"/>
      <c r="B32" s="566"/>
      <c r="C32" s="21" t="s">
        <v>42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43</v>
      </c>
      <c r="C34" s="7" t="s">
        <v>44</v>
      </c>
      <c r="D34" s="7" t="s">
        <v>45</v>
      </c>
      <c r="E34" s="24"/>
    </row>
    <row r="35" spans="1:5">
      <c r="A35" s="10"/>
      <c r="B35" s="7"/>
      <c r="C35" s="7" t="s">
        <v>46</v>
      </c>
      <c r="D35" s="7" t="s">
        <v>47</v>
      </c>
      <c r="E35" s="24"/>
    </row>
    <row r="36" spans="1:5">
      <c r="A36" s="10"/>
      <c r="B36" s="7"/>
      <c r="C36" s="7" t="s">
        <v>48</v>
      </c>
      <c r="D36" s="7" t="s">
        <v>49</v>
      </c>
      <c r="E36" s="24"/>
    </row>
    <row r="37" spans="1:5">
      <c r="A37" s="10"/>
      <c r="B37" s="7"/>
      <c r="C37" s="7" t="s">
        <v>50</v>
      </c>
      <c r="D37" s="7" t="s">
        <v>52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53</v>
      </c>
      <c r="B39" s="7" t="s">
        <v>121</v>
      </c>
      <c r="C39" s="7"/>
      <c r="D39" s="7"/>
      <c r="E39" s="24"/>
    </row>
    <row r="40" spans="1:5">
      <c r="A40" s="10"/>
      <c r="B40" s="7" t="s">
        <v>54</v>
      </c>
      <c r="C40" s="7"/>
      <c r="D40" s="7"/>
      <c r="E40" s="24"/>
    </row>
    <row r="41" spans="1:5">
      <c r="A41" s="10"/>
      <c r="B41" s="7" t="s">
        <v>55</v>
      </c>
      <c r="C41" s="7"/>
      <c r="D41" s="7"/>
      <c r="E41" s="24"/>
    </row>
    <row r="42" spans="1:5">
      <c r="A42" s="10"/>
      <c r="B42" s="7" t="s">
        <v>56</v>
      </c>
      <c r="C42" s="7" t="s">
        <v>57</v>
      </c>
      <c r="D42" s="7" t="s">
        <v>58</v>
      </c>
      <c r="E42" s="24"/>
    </row>
    <row r="43" spans="1:5">
      <c r="A43" s="10"/>
      <c r="B43" s="7"/>
      <c r="C43" s="7" t="s">
        <v>59</v>
      </c>
      <c r="D43" s="7" t="s">
        <v>60</v>
      </c>
      <c r="E43" s="24"/>
    </row>
    <row r="44" spans="1:5">
      <c r="A44" s="25"/>
      <c r="B44" s="26" t="s">
        <v>63</v>
      </c>
      <c r="C44" s="8"/>
      <c r="D44" s="8"/>
      <c r="E44" s="17"/>
    </row>
    <row r="45" spans="1:5">
      <c r="B45" s="7"/>
      <c r="C45" s="7"/>
      <c r="D45" s="7"/>
      <c r="E45" s="7"/>
    </row>
  </sheetData>
  <mergeCells count="6">
    <mergeCell ref="A1:E1"/>
    <mergeCell ref="A3:E3"/>
    <mergeCell ref="A5:E5"/>
    <mergeCell ref="B31:B32"/>
    <mergeCell ref="A27:A28"/>
    <mergeCell ref="A22:A23"/>
  </mergeCell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4BB4-CF1B-4B65-B243-2587CBEB920C}">
  <sheetPr>
    <tabColor rgb="FFFFC000"/>
  </sheetPr>
  <dimension ref="A1:E45"/>
  <sheetViews>
    <sheetView topLeftCell="A10" workbookViewId="0">
      <selection activeCell="B20" sqref="B20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567" t="s">
        <v>127</v>
      </c>
      <c r="B1" s="567"/>
      <c r="C1" s="567"/>
      <c r="D1" s="567"/>
      <c r="E1" s="567"/>
    </row>
    <row r="2" spans="1:5" ht="9" customHeight="1"/>
    <row r="3" spans="1:5" ht="18.75">
      <c r="A3" s="568" t="s">
        <v>100</v>
      </c>
      <c r="B3" s="568"/>
      <c r="C3" s="568"/>
      <c r="D3" s="568"/>
      <c r="E3" s="568"/>
    </row>
    <row r="4" spans="1:5" ht="9" customHeight="1"/>
    <row r="5" spans="1:5" ht="24.95" customHeight="1">
      <c r="A5" s="569" t="s">
        <v>144</v>
      </c>
      <c r="B5" s="569"/>
      <c r="C5" s="569"/>
      <c r="D5" s="569"/>
      <c r="E5" s="569"/>
    </row>
    <row r="6" spans="1:5" ht="20.100000000000001" customHeight="1">
      <c r="A6" s="30" t="s">
        <v>4</v>
      </c>
      <c r="B6" s="533" t="s">
        <v>328</v>
      </c>
      <c r="C6" s="28"/>
      <c r="D6" s="35" t="s">
        <v>66</v>
      </c>
      <c r="E6" s="36" t="s">
        <v>65</v>
      </c>
    </row>
    <row r="7" spans="1:5">
      <c r="A7" s="27"/>
      <c r="B7" s="532" t="s">
        <v>329</v>
      </c>
      <c r="C7" s="28"/>
      <c r="D7" s="28"/>
      <c r="E7" s="42" t="s">
        <v>108</v>
      </c>
    </row>
    <row r="8" spans="1:5">
      <c r="A8" s="27"/>
      <c r="B8" s="28" t="s">
        <v>5</v>
      </c>
      <c r="C8" s="5"/>
      <c r="D8" s="28"/>
      <c r="E8" s="41"/>
    </row>
    <row r="9" spans="1:5">
      <c r="A9" s="27"/>
      <c r="B9" s="28"/>
      <c r="C9" s="5"/>
      <c r="D9" s="28"/>
      <c r="E9" s="29"/>
    </row>
    <row r="10" spans="1:5">
      <c r="A10" s="30" t="s">
        <v>6</v>
      </c>
      <c r="B10" s="28" t="s">
        <v>7</v>
      </c>
      <c r="C10" s="28" t="s">
        <v>8</v>
      </c>
      <c r="D10" s="28"/>
      <c r="E10" s="46" t="s">
        <v>113</v>
      </c>
    </row>
    <row r="11" spans="1:5">
      <c r="A11" s="27"/>
      <c r="B11" s="28" t="s">
        <v>2</v>
      </c>
      <c r="C11" s="28" t="s">
        <v>9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11</v>
      </c>
      <c r="B13" s="28" t="s">
        <v>10</v>
      </c>
      <c r="C13" s="31" t="s">
        <v>12</v>
      </c>
      <c r="D13" s="43" t="s">
        <v>109</v>
      </c>
      <c r="E13" s="29"/>
    </row>
    <row r="14" spans="1:5">
      <c r="A14" s="30" t="s">
        <v>18</v>
      </c>
      <c r="B14" s="28" t="s">
        <v>10</v>
      </c>
      <c r="C14" s="28" t="s">
        <v>19</v>
      </c>
      <c r="D14" s="28"/>
      <c r="E14" s="29"/>
    </row>
    <row r="15" spans="1:5">
      <c r="A15" s="27"/>
      <c r="B15" s="28"/>
      <c r="C15" s="28"/>
      <c r="D15" s="28"/>
      <c r="E15" s="29"/>
    </row>
    <row r="16" spans="1:5">
      <c r="A16" s="30" t="s">
        <v>16</v>
      </c>
      <c r="B16" s="28" t="s">
        <v>13</v>
      </c>
      <c r="C16" s="32" t="s">
        <v>14</v>
      </c>
      <c r="D16" s="28"/>
      <c r="E16" s="40" t="s">
        <v>145</v>
      </c>
    </row>
    <row r="17" spans="1:5">
      <c r="A17" s="27"/>
      <c r="B17" s="5" t="s">
        <v>15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00000000000001" customHeight="1">
      <c r="A19" s="12" t="s">
        <v>17</v>
      </c>
      <c r="B19" s="44" t="s">
        <v>330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00000000000001" customHeight="1">
      <c r="A21" s="16" t="s">
        <v>21</v>
      </c>
      <c r="B21" s="8" t="s">
        <v>26</v>
      </c>
      <c r="C21" s="8" t="s">
        <v>30</v>
      </c>
      <c r="D21" s="8" t="s">
        <v>25</v>
      </c>
      <c r="E21" s="17" t="s">
        <v>37</v>
      </c>
    </row>
    <row r="22" spans="1:5" s="1" customFormat="1" ht="18" customHeight="1">
      <c r="A22" s="571" t="s">
        <v>105</v>
      </c>
      <c r="B22" s="19" t="s">
        <v>23</v>
      </c>
      <c r="C22" s="19">
        <v>-10</v>
      </c>
      <c r="D22" s="19" t="s">
        <v>130</v>
      </c>
      <c r="E22" s="20" t="s">
        <v>61</v>
      </c>
    </row>
    <row r="23" spans="1:5" s="1" customFormat="1" ht="18" customHeight="1">
      <c r="A23" s="571"/>
      <c r="B23" s="37" t="s">
        <v>24</v>
      </c>
      <c r="C23" s="38" t="s">
        <v>31</v>
      </c>
      <c r="D23" s="37" t="s">
        <v>131</v>
      </c>
      <c r="E23" s="22"/>
    </row>
    <row r="24" spans="1:5" s="1" customFormat="1" ht="18" customHeight="1">
      <c r="A24" s="18"/>
      <c r="B24" s="19" t="s">
        <v>22</v>
      </c>
      <c r="C24" s="21" t="s">
        <v>33</v>
      </c>
      <c r="D24" s="19" t="s">
        <v>132</v>
      </c>
      <c r="E24" s="22"/>
    </row>
    <row r="25" spans="1:5" s="1" customFormat="1" ht="18" customHeight="1">
      <c r="A25" s="18"/>
      <c r="B25" s="19" t="s">
        <v>27</v>
      </c>
      <c r="C25" s="21" t="s">
        <v>34</v>
      </c>
      <c r="D25" s="19" t="s">
        <v>133</v>
      </c>
      <c r="E25" s="22"/>
    </row>
    <row r="26" spans="1:5" s="1" customFormat="1" ht="18" customHeight="1">
      <c r="A26" s="18"/>
      <c r="B26" s="37" t="s">
        <v>28</v>
      </c>
      <c r="C26" s="38" t="s">
        <v>35</v>
      </c>
      <c r="D26" s="37" t="s">
        <v>134</v>
      </c>
      <c r="E26" s="22"/>
    </row>
    <row r="27" spans="1:5" s="1" customFormat="1" ht="18" customHeight="1">
      <c r="A27" s="571" t="s">
        <v>105</v>
      </c>
      <c r="B27" s="19" t="s">
        <v>29</v>
      </c>
      <c r="C27" s="21" t="s">
        <v>36</v>
      </c>
      <c r="D27" s="19" t="s">
        <v>172</v>
      </c>
      <c r="E27" s="22"/>
    </row>
    <row r="28" spans="1:5" s="1" customFormat="1" ht="18" customHeight="1">
      <c r="A28" s="571"/>
      <c r="B28" s="19" t="s">
        <v>3</v>
      </c>
      <c r="C28" s="21" t="s">
        <v>32</v>
      </c>
      <c r="D28" s="39">
        <v>-1979</v>
      </c>
      <c r="E28" s="20" t="s">
        <v>38</v>
      </c>
    </row>
    <row r="29" spans="1:5" ht="21.95" customHeight="1">
      <c r="A29" s="10"/>
      <c r="B29" s="23" t="s">
        <v>62</v>
      </c>
      <c r="E29" s="6"/>
    </row>
    <row r="30" spans="1:5">
      <c r="A30" s="11" t="s">
        <v>51</v>
      </c>
      <c r="E30" s="6"/>
    </row>
    <row r="31" spans="1:5">
      <c r="A31" s="11" t="s">
        <v>39</v>
      </c>
      <c r="B31" s="2" t="s">
        <v>40</v>
      </c>
      <c r="C31" s="21" t="s">
        <v>106</v>
      </c>
      <c r="E31" s="6"/>
    </row>
    <row r="32" spans="1:5">
      <c r="A32" s="10"/>
      <c r="B32" s="7" t="s">
        <v>43</v>
      </c>
      <c r="C32" s="21" t="s">
        <v>107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104</v>
      </c>
      <c r="C34" s="7" t="s">
        <v>44</v>
      </c>
      <c r="D34" s="7" t="s">
        <v>101</v>
      </c>
      <c r="E34" s="24"/>
    </row>
    <row r="35" spans="1:5">
      <c r="A35" s="10"/>
      <c r="B35" s="7"/>
      <c r="C35" s="7" t="s">
        <v>46</v>
      </c>
      <c r="D35" s="7" t="s">
        <v>103</v>
      </c>
      <c r="E35" s="24"/>
    </row>
    <row r="36" spans="1:5">
      <c r="A36" s="10"/>
      <c r="B36" s="7"/>
      <c r="C36" s="7" t="s">
        <v>48</v>
      </c>
      <c r="D36" s="7" t="s">
        <v>49</v>
      </c>
      <c r="E36" s="24"/>
    </row>
    <row r="37" spans="1:5">
      <c r="A37" s="10"/>
      <c r="B37" s="7"/>
      <c r="C37" s="7" t="s">
        <v>50</v>
      </c>
      <c r="D37" s="7" t="s">
        <v>52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53</v>
      </c>
      <c r="B39" s="7" t="s">
        <v>121</v>
      </c>
      <c r="C39" s="7"/>
      <c r="D39" s="7"/>
      <c r="E39" s="24"/>
    </row>
    <row r="40" spans="1:5">
      <c r="A40" s="10"/>
      <c r="B40" s="7" t="s">
        <v>54</v>
      </c>
      <c r="C40" s="7"/>
      <c r="D40" s="7"/>
      <c r="E40" s="24"/>
    </row>
    <row r="41" spans="1:5">
      <c r="A41" s="10"/>
      <c r="B41" s="7" t="s">
        <v>55</v>
      </c>
      <c r="C41" s="7"/>
      <c r="D41" s="7"/>
      <c r="E41" s="24"/>
    </row>
    <row r="42" spans="1:5">
      <c r="A42" s="10"/>
      <c r="B42" s="7" t="s">
        <v>56</v>
      </c>
      <c r="C42" s="7" t="s">
        <v>57</v>
      </c>
      <c r="D42" s="7" t="s">
        <v>102</v>
      </c>
      <c r="E42" s="24"/>
    </row>
    <row r="43" spans="1:5">
      <c r="A43" s="10"/>
      <c r="B43" s="7"/>
      <c r="C43" s="7" t="s">
        <v>59</v>
      </c>
      <c r="D43" s="7" t="s">
        <v>60</v>
      </c>
      <c r="E43" s="24"/>
    </row>
    <row r="44" spans="1:5">
      <c r="A44" s="25"/>
      <c r="B44" s="26" t="s">
        <v>63</v>
      </c>
      <c r="C44" s="8"/>
      <c r="D44" s="8"/>
      <c r="E44" s="17"/>
    </row>
    <row r="45" spans="1:5">
      <c r="B45" s="7"/>
      <c r="C45" s="7"/>
      <c r="D45" s="7"/>
      <c r="E45" s="7"/>
    </row>
  </sheetData>
  <mergeCells count="5">
    <mergeCell ref="A1:E1"/>
    <mergeCell ref="A3:E3"/>
    <mergeCell ref="A5:E5"/>
    <mergeCell ref="A22:A23"/>
    <mergeCell ref="A27:A28"/>
  </mergeCells>
  <hyperlinks>
    <hyperlink ref="C16" r:id="rId1" xr:uid="{0DDF831B-88CD-45DD-8C65-7B7847D47FB0}"/>
  </hyperlink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2860-D622-426F-9033-C2E3A36E6D27}">
  <sheetPr>
    <tabColor rgb="FFFFFF00"/>
  </sheetPr>
  <dimension ref="A1:E45"/>
  <sheetViews>
    <sheetView topLeftCell="A7" workbookViewId="0">
      <selection activeCell="D14" sqref="D14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567" t="s">
        <v>127</v>
      </c>
      <c r="B1" s="567"/>
      <c r="C1" s="567"/>
      <c r="D1" s="567"/>
      <c r="E1" s="567"/>
    </row>
    <row r="2" spans="1:5" ht="9" customHeight="1"/>
    <row r="3" spans="1:5" ht="18.75">
      <c r="A3" s="568" t="s">
        <v>137</v>
      </c>
      <c r="B3" s="568"/>
      <c r="C3" s="568"/>
      <c r="D3" s="568"/>
      <c r="E3" s="568"/>
    </row>
    <row r="4" spans="1:5" ht="9" customHeight="1"/>
    <row r="5" spans="1:5" ht="24.95" customHeight="1">
      <c r="A5" s="569" t="s">
        <v>138</v>
      </c>
      <c r="B5" s="569"/>
      <c r="C5" s="569"/>
      <c r="D5" s="569"/>
      <c r="E5" s="569"/>
    </row>
    <row r="6" spans="1:5" ht="20.100000000000001" customHeight="1">
      <c r="A6" s="30" t="s">
        <v>4</v>
      </c>
      <c r="B6" s="3" t="s">
        <v>141</v>
      </c>
      <c r="C6" s="28"/>
      <c r="D6" s="35" t="s">
        <v>66</v>
      </c>
      <c r="E6" s="50" t="s">
        <v>81</v>
      </c>
    </row>
    <row r="7" spans="1:5">
      <c r="A7" s="27"/>
      <c r="B7" s="4" t="s">
        <v>140</v>
      </c>
      <c r="C7" s="28"/>
      <c r="D7" s="28"/>
      <c r="E7" s="50" t="s">
        <v>142</v>
      </c>
    </row>
    <row r="8" spans="1:5">
      <c r="A8" s="27"/>
      <c r="B8" s="52" t="s">
        <v>139</v>
      </c>
      <c r="C8" s="5"/>
      <c r="D8" s="28"/>
      <c r="E8" s="45"/>
    </row>
    <row r="9" spans="1:5">
      <c r="A9" s="27"/>
      <c r="B9" s="28"/>
      <c r="C9" s="5"/>
      <c r="D9" s="28"/>
      <c r="E9" s="29"/>
    </row>
    <row r="10" spans="1:5">
      <c r="A10" s="30" t="s">
        <v>6</v>
      </c>
      <c r="B10" s="28" t="s">
        <v>7</v>
      </c>
      <c r="C10" s="28" t="s">
        <v>8</v>
      </c>
      <c r="D10" s="28"/>
      <c r="E10" s="46" t="s">
        <v>113</v>
      </c>
    </row>
    <row r="11" spans="1:5">
      <c r="A11" s="27"/>
      <c r="B11" s="28" t="s">
        <v>2</v>
      </c>
      <c r="C11" s="28" t="s">
        <v>9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11</v>
      </c>
      <c r="B13" s="28" t="s">
        <v>10</v>
      </c>
      <c r="C13" s="31" t="s">
        <v>12</v>
      </c>
      <c r="D13" s="43" t="s">
        <v>109</v>
      </c>
      <c r="E13" s="29"/>
    </row>
    <row r="14" spans="1:5">
      <c r="A14" s="30" t="s">
        <v>18</v>
      </c>
      <c r="B14" s="28" t="s">
        <v>10</v>
      </c>
      <c r="C14" s="28" t="s">
        <v>19</v>
      </c>
      <c r="D14" s="28"/>
      <c r="E14" s="29"/>
    </row>
    <row r="15" spans="1:5">
      <c r="A15" s="27"/>
      <c r="B15" s="28"/>
      <c r="C15" s="28"/>
      <c r="D15" s="28"/>
      <c r="E15" s="29"/>
    </row>
    <row r="16" spans="1:5">
      <c r="A16" s="30" t="s">
        <v>16</v>
      </c>
      <c r="B16" s="28" t="s">
        <v>13</v>
      </c>
      <c r="C16" s="560" t="s">
        <v>341</v>
      </c>
      <c r="D16" s="28"/>
      <c r="E16" s="40" t="s">
        <v>146</v>
      </c>
    </row>
    <row r="17" spans="1:5">
      <c r="A17" s="27"/>
      <c r="B17" s="5" t="s">
        <v>15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00000000000001" customHeight="1">
      <c r="A19" s="12" t="s">
        <v>17</v>
      </c>
      <c r="B19" s="44" t="s">
        <v>143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00000000000001" customHeight="1">
      <c r="A21" s="16" t="s">
        <v>21</v>
      </c>
      <c r="B21" s="8" t="s">
        <v>26</v>
      </c>
      <c r="C21" s="8" t="s">
        <v>30</v>
      </c>
      <c r="D21" s="8" t="s">
        <v>25</v>
      </c>
      <c r="E21" s="17" t="s">
        <v>37</v>
      </c>
    </row>
    <row r="22" spans="1:5" s="1" customFormat="1" ht="18" customHeight="1">
      <c r="A22" s="571" t="s">
        <v>105</v>
      </c>
      <c r="B22" s="19" t="s">
        <v>23</v>
      </c>
      <c r="C22" s="19">
        <v>-10</v>
      </c>
      <c r="D22" s="19" t="s">
        <v>130</v>
      </c>
      <c r="E22" s="20" t="s">
        <v>61</v>
      </c>
    </row>
    <row r="23" spans="1:5" s="1" customFormat="1" ht="18" customHeight="1">
      <c r="A23" s="571"/>
      <c r="B23" s="37" t="s">
        <v>24</v>
      </c>
      <c r="C23" s="38" t="s">
        <v>31</v>
      </c>
      <c r="D23" s="37" t="s">
        <v>131</v>
      </c>
      <c r="E23" s="22"/>
    </row>
    <row r="24" spans="1:5" s="1" customFormat="1" ht="18" customHeight="1">
      <c r="A24" s="18"/>
      <c r="B24" s="19" t="s">
        <v>22</v>
      </c>
      <c r="C24" s="21" t="s">
        <v>33</v>
      </c>
      <c r="D24" s="19" t="s">
        <v>132</v>
      </c>
      <c r="E24" s="22"/>
    </row>
    <row r="25" spans="1:5" s="1" customFormat="1" ht="18" customHeight="1">
      <c r="A25" s="18"/>
      <c r="B25" s="19" t="s">
        <v>27</v>
      </c>
      <c r="C25" s="21" t="s">
        <v>34</v>
      </c>
      <c r="D25" s="19" t="s">
        <v>133</v>
      </c>
      <c r="E25" s="22"/>
    </row>
    <row r="26" spans="1:5" s="1" customFormat="1" ht="18" customHeight="1">
      <c r="A26" s="18"/>
      <c r="B26" s="37" t="s">
        <v>28</v>
      </c>
      <c r="C26" s="38" t="s">
        <v>35</v>
      </c>
      <c r="D26" s="37" t="s">
        <v>134</v>
      </c>
      <c r="E26" s="22"/>
    </row>
    <row r="27" spans="1:5" s="1" customFormat="1" ht="18" customHeight="1">
      <c r="A27" s="571" t="s">
        <v>105</v>
      </c>
      <c r="B27" s="19" t="s">
        <v>29</v>
      </c>
      <c r="C27" s="21" t="s">
        <v>36</v>
      </c>
      <c r="D27" s="19" t="s">
        <v>172</v>
      </c>
      <c r="E27" s="22"/>
    </row>
    <row r="28" spans="1:5" s="1" customFormat="1" ht="18" customHeight="1">
      <c r="A28" s="571"/>
      <c r="B28" s="19" t="s">
        <v>3</v>
      </c>
      <c r="C28" s="21" t="s">
        <v>32</v>
      </c>
      <c r="D28" s="39">
        <v>-1979</v>
      </c>
      <c r="E28" s="20" t="s">
        <v>38</v>
      </c>
    </row>
    <row r="29" spans="1:5" ht="21.95" customHeight="1">
      <c r="A29" s="10"/>
      <c r="B29" s="23" t="s">
        <v>62</v>
      </c>
      <c r="E29" s="6"/>
    </row>
    <row r="30" spans="1:5">
      <c r="A30" s="11" t="s">
        <v>51</v>
      </c>
      <c r="E30" s="6"/>
    </row>
    <row r="31" spans="1:5">
      <c r="A31" s="11" t="s">
        <v>39</v>
      </c>
      <c r="B31" s="2" t="s">
        <v>40</v>
      </c>
      <c r="C31" s="21" t="s">
        <v>106</v>
      </c>
      <c r="E31" s="6"/>
    </row>
    <row r="32" spans="1:5">
      <c r="A32" s="10"/>
      <c r="B32" s="7" t="s">
        <v>43</v>
      </c>
      <c r="C32" s="21" t="s">
        <v>107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104</v>
      </c>
      <c r="C34" s="7" t="s">
        <v>44</v>
      </c>
      <c r="D34" s="7" t="s">
        <v>101</v>
      </c>
      <c r="E34" s="24"/>
    </row>
    <row r="35" spans="1:5">
      <c r="A35" s="10"/>
      <c r="B35" s="7"/>
      <c r="C35" s="7" t="s">
        <v>46</v>
      </c>
      <c r="D35" s="7" t="s">
        <v>103</v>
      </c>
      <c r="E35" s="24"/>
    </row>
    <row r="36" spans="1:5">
      <c r="A36" s="10"/>
      <c r="B36" s="7"/>
      <c r="C36" s="7" t="s">
        <v>48</v>
      </c>
      <c r="D36" s="7" t="s">
        <v>112</v>
      </c>
      <c r="E36" s="24"/>
    </row>
    <row r="37" spans="1:5">
      <c r="A37" s="10"/>
      <c r="B37" s="7"/>
      <c r="C37" s="7" t="s">
        <v>50</v>
      </c>
      <c r="D37" s="7" t="s">
        <v>52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53</v>
      </c>
      <c r="B39" s="7" t="s">
        <v>121</v>
      </c>
      <c r="C39" s="7"/>
      <c r="D39" s="7"/>
      <c r="E39" s="24"/>
    </row>
    <row r="40" spans="1:5">
      <c r="A40" s="10"/>
      <c r="B40" s="7" t="s">
        <v>54</v>
      </c>
      <c r="C40" s="7"/>
      <c r="D40" s="7"/>
      <c r="E40" s="24"/>
    </row>
    <row r="41" spans="1:5">
      <c r="A41" s="10"/>
      <c r="B41" s="7" t="s">
        <v>55</v>
      </c>
      <c r="C41" s="7"/>
      <c r="D41" s="7"/>
      <c r="E41" s="24"/>
    </row>
    <row r="42" spans="1:5">
      <c r="A42" s="10"/>
      <c r="B42" s="7" t="s">
        <v>56</v>
      </c>
      <c r="C42" s="7" t="s">
        <v>57</v>
      </c>
      <c r="D42" s="7" t="s">
        <v>102</v>
      </c>
      <c r="E42" s="24"/>
    </row>
    <row r="43" spans="1:5">
      <c r="A43" s="10"/>
      <c r="B43" s="7"/>
      <c r="C43" s="7" t="s">
        <v>59</v>
      </c>
      <c r="D43" s="7" t="s">
        <v>60</v>
      </c>
      <c r="E43" s="24"/>
    </row>
    <row r="44" spans="1:5">
      <c r="A44" s="25"/>
      <c r="B44" s="26" t="s">
        <v>63</v>
      </c>
      <c r="C44" s="8"/>
      <c r="D44" s="8"/>
      <c r="E44" s="17"/>
    </row>
    <row r="45" spans="1:5">
      <c r="B45" s="7"/>
      <c r="C45" s="7"/>
      <c r="D45" s="7"/>
      <c r="E45" s="7"/>
    </row>
  </sheetData>
  <mergeCells count="5">
    <mergeCell ref="A1:E1"/>
    <mergeCell ref="A3:E3"/>
    <mergeCell ref="A5:E5"/>
    <mergeCell ref="A22:A23"/>
    <mergeCell ref="A27:A28"/>
  </mergeCells>
  <hyperlinks>
    <hyperlink ref="C16" r:id="rId1" xr:uid="{66C529B5-48A7-4DB2-9714-65A412411258}"/>
  </hyperlink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E3BC-0EDE-41F7-9B5D-FA485221712F}">
  <sheetPr>
    <tabColor rgb="FFFFC000"/>
  </sheetPr>
  <dimension ref="A1:E45"/>
  <sheetViews>
    <sheetView topLeftCell="A19" workbookViewId="0">
      <selection activeCell="H32" sqref="H32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567" t="s">
        <v>127</v>
      </c>
      <c r="B1" s="567"/>
      <c r="C1" s="567"/>
      <c r="D1" s="567"/>
      <c r="E1" s="567"/>
    </row>
    <row r="2" spans="1:5" ht="9" customHeight="1"/>
    <row r="3" spans="1:5" ht="18.75">
      <c r="A3" s="568" t="s">
        <v>135</v>
      </c>
      <c r="B3" s="568"/>
      <c r="C3" s="568"/>
      <c r="D3" s="568"/>
      <c r="E3" s="568"/>
    </row>
    <row r="4" spans="1:5" ht="9" customHeight="1"/>
    <row r="5" spans="1:5" ht="24.95" customHeight="1">
      <c r="A5" s="569" t="s">
        <v>136</v>
      </c>
      <c r="B5" s="569"/>
      <c r="C5" s="569"/>
      <c r="D5" s="569"/>
      <c r="E5" s="569"/>
    </row>
    <row r="6" spans="1:5" ht="20.100000000000001" customHeight="1">
      <c r="A6" s="30" t="s">
        <v>4</v>
      </c>
      <c r="B6" s="3"/>
      <c r="C6" s="28"/>
      <c r="D6" s="35" t="s">
        <v>66</v>
      </c>
      <c r="E6" s="50" t="s">
        <v>117</v>
      </c>
    </row>
    <row r="7" spans="1:5">
      <c r="A7" s="27"/>
      <c r="B7" s="4"/>
      <c r="C7" s="28"/>
      <c r="D7" s="28"/>
      <c r="E7" s="51"/>
    </row>
    <row r="8" spans="1:5">
      <c r="A8" s="27"/>
      <c r="B8" s="52" t="s">
        <v>149</v>
      </c>
      <c r="C8" s="5"/>
      <c r="D8" s="28"/>
      <c r="E8" s="45"/>
    </row>
    <row r="9" spans="1:5">
      <c r="A9" s="27"/>
      <c r="B9" s="28"/>
      <c r="C9" s="5"/>
      <c r="D9" s="28"/>
      <c r="E9" s="29"/>
    </row>
    <row r="10" spans="1:5">
      <c r="A10" s="30" t="s">
        <v>6</v>
      </c>
      <c r="B10" s="28" t="s">
        <v>7</v>
      </c>
      <c r="C10" s="28" t="s">
        <v>8</v>
      </c>
      <c r="D10" s="28"/>
      <c r="E10" s="46" t="s">
        <v>113</v>
      </c>
    </row>
    <row r="11" spans="1:5">
      <c r="A11" s="27"/>
      <c r="B11" s="28" t="s">
        <v>2</v>
      </c>
      <c r="C11" s="28" t="s">
        <v>9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11</v>
      </c>
      <c r="B13" s="28" t="s">
        <v>10</v>
      </c>
      <c r="C13" s="31" t="s">
        <v>12</v>
      </c>
      <c r="D13" s="43" t="s">
        <v>109</v>
      </c>
      <c r="E13" s="29"/>
    </row>
    <row r="14" spans="1:5">
      <c r="A14" s="30" t="s">
        <v>18</v>
      </c>
      <c r="B14" s="28" t="s">
        <v>10</v>
      </c>
      <c r="C14" s="28" t="s">
        <v>19</v>
      </c>
      <c r="D14" s="28"/>
      <c r="E14" s="29"/>
    </row>
    <row r="15" spans="1:5">
      <c r="A15" s="27"/>
      <c r="B15" s="28"/>
      <c r="C15" s="28"/>
      <c r="D15" s="28"/>
      <c r="E15" s="29"/>
    </row>
    <row r="16" spans="1:5">
      <c r="A16" s="30" t="s">
        <v>16</v>
      </c>
      <c r="B16" s="28" t="s">
        <v>13</v>
      </c>
      <c r="C16" s="47"/>
      <c r="D16" s="28"/>
      <c r="E16" s="48" t="s">
        <v>157</v>
      </c>
    </row>
    <row r="17" spans="1:5">
      <c r="A17" s="27"/>
      <c r="B17" s="5" t="s">
        <v>15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00000000000001" customHeight="1">
      <c r="A19" s="12" t="s">
        <v>17</v>
      </c>
      <c r="B19" s="49" t="s">
        <v>114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00000000000001" customHeight="1">
      <c r="A21" s="16" t="s">
        <v>21</v>
      </c>
      <c r="B21" s="8" t="s">
        <v>26</v>
      </c>
      <c r="C21" s="8" t="s">
        <v>30</v>
      </c>
      <c r="D21" s="8" t="s">
        <v>25</v>
      </c>
      <c r="E21" s="17" t="s">
        <v>37</v>
      </c>
    </row>
    <row r="22" spans="1:5" s="1" customFormat="1" ht="18" customHeight="1">
      <c r="A22" s="571" t="s">
        <v>105</v>
      </c>
      <c r="B22" s="19" t="s">
        <v>23</v>
      </c>
      <c r="C22" s="19">
        <v>-10</v>
      </c>
      <c r="D22" s="19" t="s">
        <v>130</v>
      </c>
      <c r="E22" s="20" t="s">
        <v>61</v>
      </c>
    </row>
    <row r="23" spans="1:5" s="1" customFormat="1" ht="18" customHeight="1">
      <c r="A23" s="571"/>
      <c r="B23" s="37" t="s">
        <v>24</v>
      </c>
      <c r="C23" s="38" t="s">
        <v>31</v>
      </c>
      <c r="D23" s="37" t="s">
        <v>131</v>
      </c>
      <c r="E23" s="22"/>
    </row>
    <row r="24" spans="1:5" s="1" customFormat="1" ht="18" customHeight="1">
      <c r="A24" s="18"/>
      <c r="B24" s="19" t="s">
        <v>22</v>
      </c>
      <c r="C24" s="21" t="s">
        <v>33</v>
      </c>
      <c r="D24" s="19" t="s">
        <v>132</v>
      </c>
      <c r="E24" s="22"/>
    </row>
    <row r="25" spans="1:5" s="1" customFormat="1" ht="18" customHeight="1">
      <c r="A25" s="18"/>
      <c r="B25" s="19" t="s">
        <v>27</v>
      </c>
      <c r="C25" s="21" t="s">
        <v>34</v>
      </c>
      <c r="D25" s="19" t="s">
        <v>133</v>
      </c>
      <c r="E25" s="22"/>
    </row>
    <row r="26" spans="1:5" s="1" customFormat="1" ht="18" customHeight="1">
      <c r="A26" s="18"/>
      <c r="B26" s="37" t="s">
        <v>28</v>
      </c>
      <c r="C26" s="38" t="s">
        <v>35</v>
      </c>
      <c r="D26" s="37" t="s">
        <v>134</v>
      </c>
      <c r="E26" s="22"/>
    </row>
    <row r="27" spans="1:5" s="1" customFormat="1" ht="18" customHeight="1">
      <c r="A27" s="571" t="s">
        <v>105</v>
      </c>
      <c r="B27" s="19" t="s">
        <v>29</v>
      </c>
      <c r="C27" s="21" t="s">
        <v>36</v>
      </c>
      <c r="D27" s="19" t="s">
        <v>172</v>
      </c>
      <c r="E27" s="22"/>
    </row>
    <row r="28" spans="1:5" s="1" customFormat="1" ht="18" customHeight="1">
      <c r="A28" s="571"/>
      <c r="B28" s="19" t="s">
        <v>3</v>
      </c>
      <c r="C28" s="21" t="s">
        <v>32</v>
      </c>
      <c r="D28" s="39">
        <v>-1979</v>
      </c>
      <c r="E28" s="20" t="s">
        <v>38</v>
      </c>
    </row>
    <row r="29" spans="1:5" ht="21.95" customHeight="1">
      <c r="A29" s="10"/>
      <c r="B29" s="23" t="s">
        <v>62</v>
      </c>
      <c r="E29" s="6"/>
    </row>
    <row r="30" spans="1:5">
      <c r="A30" s="11" t="s">
        <v>51</v>
      </c>
      <c r="E30" s="6"/>
    </row>
    <row r="31" spans="1:5">
      <c r="A31" s="11" t="s">
        <v>39</v>
      </c>
      <c r="B31" s="2" t="s">
        <v>40</v>
      </c>
      <c r="C31" s="21" t="s">
        <v>106</v>
      </c>
      <c r="E31" s="6"/>
    </row>
    <row r="32" spans="1:5">
      <c r="A32" s="10"/>
      <c r="B32" s="7" t="s">
        <v>43</v>
      </c>
      <c r="C32" s="21" t="s">
        <v>107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104</v>
      </c>
      <c r="C34" s="7" t="s">
        <v>44</v>
      </c>
      <c r="D34" s="7" t="s">
        <v>101</v>
      </c>
      <c r="E34" s="24"/>
    </row>
    <row r="35" spans="1:5">
      <c r="A35" s="10"/>
      <c r="B35" s="7"/>
      <c r="C35" s="7" t="s">
        <v>46</v>
      </c>
      <c r="D35" s="7" t="s">
        <v>103</v>
      </c>
      <c r="E35" s="24"/>
    </row>
    <row r="36" spans="1:5">
      <c r="A36" s="10"/>
      <c r="B36" s="7"/>
      <c r="C36" s="7" t="s">
        <v>48</v>
      </c>
      <c r="D36" s="7" t="s">
        <v>112</v>
      </c>
      <c r="E36" s="24"/>
    </row>
    <row r="37" spans="1:5">
      <c r="A37" s="10"/>
      <c r="B37" s="7"/>
      <c r="C37" s="7" t="s">
        <v>50</v>
      </c>
      <c r="D37" s="7" t="s">
        <v>52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53</v>
      </c>
      <c r="B39" s="7" t="s">
        <v>121</v>
      </c>
      <c r="C39" s="7"/>
      <c r="D39" s="7"/>
      <c r="E39" s="24"/>
    </row>
    <row r="40" spans="1:5">
      <c r="A40" s="10"/>
      <c r="B40" s="7" t="s">
        <v>54</v>
      </c>
      <c r="C40" s="7"/>
      <c r="D40" s="7"/>
      <c r="E40" s="24"/>
    </row>
    <row r="41" spans="1:5">
      <c r="A41" s="10"/>
      <c r="B41" s="7" t="s">
        <v>55</v>
      </c>
      <c r="C41" s="7"/>
      <c r="D41" s="7"/>
      <c r="E41" s="24"/>
    </row>
    <row r="42" spans="1:5">
      <c r="A42" s="10"/>
      <c r="B42" s="7" t="s">
        <v>56</v>
      </c>
      <c r="C42" s="7" t="s">
        <v>57</v>
      </c>
      <c r="D42" s="7" t="s">
        <v>102</v>
      </c>
      <c r="E42" s="24"/>
    </row>
    <row r="43" spans="1:5">
      <c r="A43" s="10"/>
      <c r="B43" s="7"/>
      <c r="C43" s="7" t="s">
        <v>59</v>
      </c>
      <c r="D43" s="7" t="s">
        <v>60</v>
      </c>
      <c r="E43" s="24"/>
    </row>
    <row r="44" spans="1:5">
      <c r="A44" s="25"/>
      <c r="B44" s="26" t="s">
        <v>63</v>
      </c>
      <c r="C44" s="8"/>
      <c r="D44" s="8"/>
      <c r="E44" s="17"/>
    </row>
    <row r="45" spans="1:5">
      <c r="B45" s="7"/>
      <c r="C45" s="7"/>
      <c r="D45" s="7"/>
      <c r="E45" s="7"/>
    </row>
  </sheetData>
  <mergeCells count="5">
    <mergeCell ref="A1:E1"/>
    <mergeCell ref="A3:E3"/>
    <mergeCell ref="A5:E5"/>
    <mergeCell ref="A22:A23"/>
    <mergeCell ref="A27:A28"/>
  </mergeCell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98D0A-17C0-4F47-9A62-0AD68AC1AC67}">
  <sheetPr>
    <tabColor rgb="FF7030A0"/>
  </sheetPr>
  <dimension ref="A1:GK217"/>
  <sheetViews>
    <sheetView zoomScale="75" zoomScaleNormal="75" workbookViewId="0">
      <selection activeCell="O11" sqref="O11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8" width="4.125" style="147" customWidth="1"/>
    <col min="19" max="20" width="4.125" hidden="1" customWidth="1"/>
    <col min="21" max="21" width="4.125" style="150" hidden="1" customWidth="1"/>
    <col min="22" max="23" width="4.125" hidden="1" customWidth="1"/>
    <col min="24" max="24" width="4.125" style="150" hidden="1" customWidth="1"/>
    <col min="25" max="25" width="4.125" style="6" hidden="1" customWidth="1"/>
    <col min="26" max="26" width="4.125" hidden="1" customWidth="1"/>
    <col min="27" max="27" width="4.125" style="150" customWidth="1"/>
    <col min="28" max="29" width="4.125" hidden="1" customWidth="1"/>
    <col min="30" max="30" width="4.125" style="150" hidden="1" customWidth="1"/>
    <col min="31" max="39" width="4.125" hidden="1" customWidth="1"/>
    <col min="40" max="41" width="5.625" customWidth="1"/>
    <col min="42" max="43" width="6.75" customWidth="1"/>
    <col min="44" max="44" width="10.875" hidden="1" customWidth="1"/>
    <col min="45" max="46" width="6.75" customWidth="1"/>
    <col min="47" max="47" width="13.5" customWidth="1"/>
    <col min="48" max="225" width="8" customWidth="1"/>
    <col min="260" max="260" width="4.125" customWidth="1"/>
    <col min="261" max="261" width="35.625" customWidth="1"/>
    <col min="263" max="263" width="8.5" customWidth="1"/>
    <col min="264" max="283" width="4.125" customWidth="1"/>
    <col min="284" max="296" width="0" hidden="1" customWidth="1"/>
    <col min="297" max="298" width="7.625" customWidth="1"/>
    <col min="299" max="302" width="6.75" customWidth="1"/>
    <col min="303" max="481" width="8" customWidth="1"/>
    <col min="516" max="516" width="4.125" customWidth="1"/>
    <col min="517" max="517" width="35.625" customWidth="1"/>
    <col min="519" max="519" width="8.5" customWidth="1"/>
    <col min="520" max="539" width="4.125" customWidth="1"/>
    <col min="540" max="552" width="0" hidden="1" customWidth="1"/>
    <col min="553" max="554" width="7.625" customWidth="1"/>
    <col min="555" max="558" width="6.75" customWidth="1"/>
    <col min="559" max="737" width="8" customWidth="1"/>
    <col min="772" max="772" width="4.125" customWidth="1"/>
    <col min="773" max="773" width="35.625" customWidth="1"/>
    <col min="775" max="775" width="8.5" customWidth="1"/>
    <col min="776" max="795" width="4.125" customWidth="1"/>
    <col min="796" max="808" width="0" hidden="1" customWidth="1"/>
    <col min="809" max="810" width="7.625" customWidth="1"/>
    <col min="811" max="814" width="6.75" customWidth="1"/>
    <col min="815" max="993" width="8" customWidth="1"/>
    <col min="1028" max="1028" width="4.125" customWidth="1"/>
    <col min="1029" max="1029" width="35.625" customWidth="1"/>
    <col min="1031" max="1031" width="8.5" customWidth="1"/>
    <col min="1032" max="1051" width="4.125" customWidth="1"/>
    <col min="1052" max="1064" width="0" hidden="1" customWidth="1"/>
    <col min="1065" max="1066" width="7.625" customWidth="1"/>
    <col min="1067" max="1070" width="6.75" customWidth="1"/>
    <col min="1071" max="1249" width="8" customWidth="1"/>
    <col min="1284" max="1284" width="4.125" customWidth="1"/>
    <col min="1285" max="1285" width="35.625" customWidth="1"/>
    <col min="1287" max="1287" width="8.5" customWidth="1"/>
    <col min="1288" max="1307" width="4.125" customWidth="1"/>
    <col min="1308" max="1320" width="0" hidden="1" customWidth="1"/>
    <col min="1321" max="1322" width="7.625" customWidth="1"/>
    <col min="1323" max="1326" width="6.75" customWidth="1"/>
    <col min="1327" max="1505" width="8" customWidth="1"/>
    <col min="1540" max="1540" width="4.125" customWidth="1"/>
    <col min="1541" max="1541" width="35.625" customWidth="1"/>
    <col min="1543" max="1543" width="8.5" customWidth="1"/>
    <col min="1544" max="1563" width="4.125" customWidth="1"/>
    <col min="1564" max="1576" width="0" hidden="1" customWidth="1"/>
    <col min="1577" max="1578" width="7.625" customWidth="1"/>
    <col min="1579" max="1582" width="6.75" customWidth="1"/>
    <col min="1583" max="1761" width="8" customWidth="1"/>
    <col min="1796" max="1796" width="4.125" customWidth="1"/>
    <col min="1797" max="1797" width="35.625" customWidth="1"/>
    <col min="1799" max="1799" width="8.5" customWidth="1"/>
    <col min="1800" max="1819" width="4.125" customWidth="1"/>
    <col min="1820" max="1832" width="0" hidden="1" customWidth="1"/>
    <col min="1833" max="1834" width="7.625" customWidth="1"/>
    <col min="1835" max="1838" width="6.75" customWidth="1"/>
    <col min="1839" max="2017" width="8" customWidth="1"/>
    <col min="2052" max="2052" width="4.125" customWidth="1"/>
    <col min="2053" max="2053" width="35.625" customWidth="1"/>
    <col min="2055" max="2055" width="8.5" customWidth="1"/>
    <col min="2056" max="2075" width="4.125" customWidth="1"/>
    <col min="2076" max="2088" width="0" hidden="1" customWidth="1"/>
    <col min="2089" max="2090" width="7.625" customWidth="1"/>
    <col min="2091" max="2094" width="6.75" customWidth="1"/>
    <col min="2095" max="2273" width="8" customWidth="1"/>
    <col min="2308" max="2308" width="4.125" customWidth="1"/>
    <col min="2309" max="2309" width="35.625" customWidth="1"/>
    <col min="2311" max="2311" width="8.5" customWidth="1"/>
    <col min="2312" max="2331" width="4.125" customWidth="1"/>
    <col min="2332" max="2344" width="0" hidden="1" customWidth="1"/>
    <col min="2345" max="2346" width="7.625" customWidth="1"/>
    <col min="2347" max="2350" width="6.75" customWidth="1"/>
    <col min="2351" max="2529" width="8" customWidth="1"/>
    <col min="2564" max="2564" width="4.125" customWidth="1"/>
    <col min="2565" max="2565" width="35.625" customWidth="1"/>
    <col min="2567" max="2567" width="8.5" customWidth="1"/>
    <col min="2568" max="2587" width="4.125" customWidth="1"/>
    <col min="2588" max="2600" width="0" hidden="1" customWidth="1"/>
    <col min="2601" max="2602" width="7.625" customWidth="1"/>
    <col min="2603" max="2606" width="6.75" customWidth="1"/>
    <col min="2607" max="2785" width="8" customWidth="1"/>
    <col min="2820" max="2820" width="4.125" customWidth="1"/>
    <col min="2821" max="2821" width="35.625" customWidth="1"/>
    <col min="2823" max="2823" width="8.5" customWidth="1"/>
    <col min="2824" max="2843" width="4.125" customWidth="1"/>
    <col min="2844" max="2856" width="0" hidden="1" customWidth="1"/>
    <col min="2857" max="2858" width="7.625" customWidth="1"/>
    <col min="2859" max="2862" width="6.75" customWidth="1"/>
    <col min="2863" max="3041" width="8" customWidth="1"/>
    <col min="3076" max="3076" width="4.125" customWidth="1"/>
    <col min="3077" max="3077" width="35.625" customWidth="1"/>
    <col min="3079" max="3079" width="8.5" customWidth="1"/>
    <col min="3080" max="3099" width="4.125" customWidth="1"/>
    <col min="3100" max="3112" width="0" hidden="1" customWidth="1"/>
    <col min="3113" max="3114" width="7.625" customWidth="1"/>
    <col min="3115" max="3118" width="6.75" customWidth="1"/>
    <col min="3119" max="3297" width="8" customWidth="1"/>
    <col min="3332" max="3332" width="4.125" customWidth="1"/>
    <col min="3333" max="3333" width="35.625" customWidth="1"/>
    <col min="3335" max="3335" width="8.5" customWidth="1"/>
    <col min="3336" max="3355" width="4.125" customWidth="1"/>
    <col min="3356" max="3368" width="0" hidden="1" customWidth="1"/>
    <col min="3369" max="3370" width="7.625" customWidth="1"/>
    <col min="3371" max="3374" width="6.75" customWidth="1"/>
    <col min="3375" max="3553" width="8" customWidth="1"/>
    <col min="3588" max="3588" width="4.125" customWidth="1"/>
    <col min="3589" max="3589" width="35.625" customWidth="1"/>
    <col min="3591" max="3591" width="8.5" customWidth="1"/>
    <col min="3592" max="3611" width="4.125" customWidth="1"/>
    <col min="3612" max="3624" width="0" hidden="1" customWidth="1"/>
    <col min="3625" max="3626" width="7.625" customWidth="1"/>
    <col min="3627" max="3630" width="6.75" customWidth="1"/>
    <col min="3631" max="3809" width="8" customWidth="1"/>
    <col min="3844" max="3844" width="4.125" customWidth="1"/>
    <col min="3845" max="3845" width="35.625" customWidth="1"/>
    <col min="3847" max="3847" width="8.5" customWidth="1"/>
    <col min="3848" max="3867" width="4.125" customWidth="1"/>
    <col min="3868" max="3880" width="0" hidden="1" customWidth="1"/>
    <col min="3881" max="3882" width="7.625" customWidth="1"/>
    <col min="3883" max="3886" width="6.75" customWidth="1"/>
    <col min="3887" max="4065" width="8" customWidth="1"/>
    <col min="4100" max="4100" width="4.125" customWidth="1"/>
    <col min="4101" max="4101" width="35.625" customWidth="1"/>
    <col min="4103" max="4103" width="8.5" customWidth="1"/>
    <col min="4104" max="4123" width="4.125" customWidth="1"/>
    <col min="4124" max="4136" width="0" hidden="1" customWidth="1"/>
    <col min="4137" max="4138" width="7.625" customWidth="1"/>
    <col min="4139" max="4142" width="6.75" customWidth="1"/>
    <col min="4143" max="4321" width="8" customWidth="1"/>
    <col min="4356" max="4356" width="4.125" customWidth="1"/>
    <col min="4357" max="4357" width="35.625" customWidth="1"/>
    <col min="4359" max="4359" width="8.5" customWidth="1"/>
    <col min="4360" max="4379" width="4.125" customWidth="1"/>
    <col min="4380" max="4392" width="0" hidden="1" customWidth="1"/>
    <col min="4393" max="4394" width="7.625" customWidth="1"/>
    <col min="4395" max="4398" width="6.75" customWidth="1"/>
    <col min="4399" max="4577" width="8" customWidth="1"/>
    <col min="4612" max="4612" width="4.125" customWidth="1"/>
    <col min="4613" max="4613" width="35.625" customWidth="1"/>
    <col min="4615" max="4615" width="8.5" customWidth="1"/>
    <col min="4616" max="4635" width="4.125" customWidth="1"/>
    <col min="4636" max="4648" width="0" hidden="1" customWidth="1"/>
    <col min="4649" max="4650" width="7.625" customWidth="1"/>
    <col min="4651" max="4654" width="6.75" customWidth="1"/>
    <col min="4655" max="4833" width="8" customWidth="1"/>
    <col min="4868" max="4868" width="4.125" customWidth="1"/>
    <col min="4869" max="4869" width="35.625" customWidth="1"/>
    <col min="4871" max="4871" width="8.5" customWidth="1"/>
    <col min="4872" max="4891" width="4.125" customWidth="1"/>
    <col min="4892" max="4904" width="0" hidden="1" customWidth="1"/>
    <col min="4905" max="4906" width="7.625" customWidth="1"/>
    <col min="4907" max="4910" width="6.75" customWidth="1"/>
    <col min="4911" max="5089" width="8" customWidth="1"/>
    <col min="5124" max="5124" width="4.125" customWidth="1"/>
    <col min="5125" max="5125" width="35.625" customWidth="1"/>
    <col min="5127" max="5127" width="8.5" customWidth="1"/>
    <col min="5128" max="5147" width="4.125" customWidth="1"/>
    <col min="5148" max="5160" width="0" hidden="1" customWidth="1"/>
    <col min="5161" max="5162" width="7.625" customWidth="1"/>
    <col min="5163" max="5166" width="6.75" customWidth="1"/>
    <col min="5167" max="5345" width="8" customWidth="1"/>
    <col min="5380" max="5380" width="4.125" customWidth="1"/>
    <col min="5381" max="5381" width="35.625" customWidth="1"/>
    <col min="5383" max="5383" width="8.5" customWidth="1"/>
    <col min="5384" max="5403" width="4.125" customWidth="1"/>
    <col min="5404" max="5416" width="0" hidden="1" customWidth="1"/>
    <col min="5417" max="5418" width="7.625" customWidth="1"/>
    <col min="5419" max="5422" width="6.75" customWidth="1"/>
    <col min="5423" max="5601" width="8" customWidth="1"/>
    <col min="5636" max="5636" width="4.125" customWidth="1"/>
    <col min="5637" max="5637" width="35.625" customWidth="1"/>
    <col min="5639" max="5639" width="8.5" customWidth="1"/>
    <col min="5640" max="5659" width="4.125" customWidth="1"/>
    <col min="5660" max="5672" width="0" hidden="1" customWidth="1"/>
    <col min="5673" max="5674" width="7.625" customWidth="1"/>
    <col min="5675" max="5678" width="6.75" customWidth="1"/>
    <col min="5679" max="5857" width="8" customWidth="1"/>
    <col min="5892" max="5892" width="4.125" customWidth="1"/>
    <col min="5893" max="5893" width="35.625" customWidth="1"/>
    <col min="5895" max="5895" width="8.5" customWidth="1"/>
    <col min="5896" max="5915" width="4.125" customWidth="1"/>
    <col min="5916" max="5928" width="0" hidden="1" customWidth="1"/>
    <col min="5929" max="5930" width="7.625" customWidth="1"/>
    <col min="5931" max="5934" width="6.75" customWidth="1"/>
    <col min="5935" max="6113" width="8" customWidth="1"/>
    <col min="6148" max="6148" width="4.125" customWidth="1"/>
    <col min="6149" max="6149" width="35.625" customWidth="1"/>
    <col min="6151" max="6151" width="8.5" customWidth="1"/>
    <col min="6152" max="6171" width="4.125" customWidth="1"/>
    <col min="6172" max="6184" width="0" hidden="1" customWidth="1"/>
    <col min="6185" max="6186" width="7.625" customWidth="1"/>
    <col min="6187" max="6190" width="6.75" customWidth="1"/>
    <col min="6191" max="6369" width="8" customWidth="1"/>
    <col min="6404" max="6404" width="4.125" customWidth="1"/>
    <col min="6405" max="6405" width="35.625" customWidth="1"/>
    <col min="6407" max="6407" width="8.5" customWidth="1"/>
    <col min="6408" max="6427" width="4.125" customWidth="1"/>
    <col min="6428" max="6440" width="0" hidden="1" customWidth="1"/>
    <col min="6441" max="6442" width="7.625" customWidth="1"/>
    <col min="6443" max="6446" width="6.75" customWidth="1"/>
    <col min="6447" max="6625" width="8" customWidth="1"/>
    <col min="6660" max="6660" width="4.125" customWidth="1"/>
    <col min="6661" max="6661" width="35.625" customWidth="1"/>
    <col min="6663" max="6663" width="8.5" customWidth="1"/>
    <col min="6664" max="6683" width="4.125" customWidth="1"/>
    <col min="6684" max="6696" width="0" hidden="1" customWidth="1"/>
    <col min="6697" max="6698" width="7.625" customWidth="1"/>
    <col min="6699" max="6702" width="6.75" customWidth="1"/>
    <col min="6703" max="6881" width="8" customWidth="1"/>
    <col min="6916" max="6916" width="4.125" customWidth="1"/>
    <col min="6917" max="6917" width="35.625" customWidth="1"/>
    <col min="6919" max="6919" width="8.5" customWidth="1"/>
    <col min="6920" max="6939" width="4.125" customWidth="1"/>
    <col min="6940" max="6952" width="0" hidden="1" customWidth="1"/>
    <col min="6953" max="6954" width="7.625" customWidth="1"/>
    <col min="6955" max="6958" width="6.75" customWidth="1"/>
    <col min="6959" max="7137" width="8" customWidth="1"/>
    <col min="7172" max="7172" width="4.125" customWidth="1"/>
    <col min="7173" max="7173" width="35.625" customWidth="1"/>
    <col min="7175" max="7175" width="8.5" customWidth="1"/>
    <col min="7176" max="7195" width="4.125" customWidth="1"/>
    <col min="7196" max="7208" width="0" hidden="1" customWidth="1"/>
    <col min="7209" max="7210" width="7.625" customWidth="1"/>
    <col min="7211" max="7214" width="6.75" customWidth="1"/>
    <col min="7215" max="7393" width="8" customWidth="1"/>
    <col min="7428" max="7428" width="4.125" customWidth="1"/>
    <col min="7429" max="7429" width="35.625" customWidth="1"/>
    <col min="7431" max="7431" width="8.5" customWidth="1"/>
    <col min="7432" max="7451" width="4.125" customWidth="1"/>
    <col min="7452" max="7464" width="0" hidden="1" customWidth="1"/>
    <col min="7465" max="7466" width="7.625" customWidth="1"/>
    <col min="7467" max="7470" width="6.75" customWidth="1"/>
    <col min="7471" max="7649" width="8" customWidth="1"/>
    <col min="7684" max="7684" width="4.125" customWidth="1"/>
    <col min="7685" max="7685" width="35.625" customWidth="1"/>
    <col min="7687" max="7687" width="8.5" customWidth="1"/>
    <col min="7688" max="7707" width="4.125" customWidth="1"/>
    <col min="7708" max="7720" width="0" hidden="1" customWidth="1"/>
    <col min="7721" max="7722" width="7.625" customWidth="1"/>
    <col min="7723" max="7726" width="6.75" customWidth="1"/>
    <col min="7727" max="7905" width="8" customWidth="1"/>
    <col min="7940" max="7940" width="4.125" customWidth="1"/>
    <col min="7941" max="7941" width="35.625" customWidth="1"/>
    <col min="7943" max="7943" width="8.5" customWidth="1"/>
    <col min="7944" max="7963" width="4.125" customWidth="1"/>
    <col min="7964" max="7976" width="0" hidden="1" customWidth="1"/>
    <col min="7977" max="7978" width="7.625" customWidth="1"/>
    <col min="7979" max="7982" width="6.75" customWidth="1"/>
    <col min="7983" max="8161" width="8" customWidth="1"/>
    <col min="8196" max="8196" width="4.125" customWidth="1"/>
    <col min="8197" max="8197" width="35.625" customWidth="1"/>
    <col min="8199" max="8199" width="8.5" customWidth="1"/>
    <col min="8200" max="8219" width="4.125" customWidth="1"/>
    <col min="8220" max="8232" width="0" hidden="1" customWidth="1"/>
    <col min="8233" max="8234" width="7.625" customWidth="1"/>
    <col min="8235" max="8238" width="6.75" customWidth="1"/>
    <col min="8239" max="8417" width="8" customWidth="1"/>
    <col min="8452" max="8452" width="4.125" customWidth="1"/>
    <col min="8453" max="8453" width="35.625" customWidth="1"/>
    <col min="8455" max="8455" width="8.5" customWidth="1"/>
    <col min="8456" max="8475" width="4.125" customWidth="1"/>
    <col min="8476" max="8488" width="0" hidden="1" customWidth="1"/>
    <col min="8489" max="8490" width="7.625" customWidth="1"/>
    <col min="8491" max="8494" width="6.75" customWidth="1"/>
    <col min="8495" max="8673" width="8" customWidth="1"/>
    <col min="8708" max="8708" width="4.125" customWidth="1"/>
    <col min="8709" max="8709" width="35.625" customWidth="1"/>
    <col min="8711" max="8711" width="8.5" customWidth="1"/>
    <col min="8712" max="8731" width="4.125" customWidth="1"/>
    <col min="8732" max="8744" width="0" hidden="1" customWidth="1"/>
    <col min="8745" max="8746" width="7.625" customWidth="1"/>
    <col min="8747" max="8750" width="6.75" customWidth="1"/>
    <col min="8751" max="8929" width="8" customWidth="1"/>
    <col min="8964" max="8964" width="4.125" customWidth="1"/>
    <col min="8965" max="8965" width="35.625" customWidth="1"/>
    <col min="8967" max="8967" width="8.5" customWidth="1"/>
    <col min="8968" max="8987" width="4.125" customWidth="1"/>
    <col min="8988" max="9000" width="0" hidden="1" customWidth="1"/>
    <col min="9001" max="9002" width="7.625" customWidth="1"/>
    <col min="9003" max="9006" width="6.75" customWidth="1"/>
    <col min="9007" max="9185" width="8" customWidth="1"/>
    <col min="9220" max="9220" width="4.125" customWidth="1"/>
    <col min="9221" max="9221" width="35.625" customWidth="1"/>
    <col min="9223" max="9223" width="8.5" customWidth="1"/>
    <col min="9224" max="9243" width="4.125" customWidth="1"/>
    <col min="9244" max="9256" width="0" hidden="1" customWidth="1"/>
    <col min="9257" max="9258" width="7.625" customWidth="1"/>
    <col min="9259" max="9262" width="6.75" customWidth="1"/>
    <col min="9263" max="9441" width="8" customWidth="1"/>
    <col min="9476" max="9476" width="4.125" customWidth="1"/>
    <col min="9477" max="9477" width="35.625" customWidth="1"/>
    <col min="9479" max="9479" width="8.5" customWidth="1"/>
    <col min="9480" max="9499" width="4.125" customWidth="1"/>
    <col min="9500" max="9512" width="0" hidden="1" customWidth="1"/>
    <col min="9513" max="9514" width="7.625" customWidth="1"/>
    <col min="9515" max="9518" width="6.75" customWidth="1"/>
    <col min="9519" max="9697" width="8" customWidth="1"/>
    <col min="9732" max="9732" width="4.125" customWidth="1"/>
    <col min="9733" max="9733" width="35.625" customWidth="1"/>
    <col min="9735" max="9735" width="8.5" customWidth="1"/>
    <col min="9736" max="9755" width="4.125" customWidth="1"/>
    <col min="9756" max="9768" width="0" hidden="1" customWidth="1"/>
    <col min="9769" max="9770" width="7.625" customWidth="1"/>
    <col min="9771" max="9774" width="6.75" customWidth="1"/>
    <col min="9775" max="9953" width="8" customWidth="1"/>
    <col min="9988" max="9988" width="4.125" customWidth="1"/>
    <col min="9989" max="9989" width="35.625" customWidth="1"/>
    <col min="9991" max="9991" width="8.5" customWidth="1"/>
    <col min="9992" max="10011" width="4.125" customWidth="1"/>
    <col min="10012" max="10024" width="0" hidden="1" customWidth="1"/>
    <col min="10025" max="10026" width="7.625" customWidth="1"/>
    <col min="10027" max="10030" width="6.75" customWidth="1"/>
    <col min="10031" max="10209" width="8" customWidth="1"/>
    <col min="10244" max="10244" width="4.125" customWidth="1"/>
    <col min="10245" max="10245" width="35.625" customWidth="1"/>
    <col min="10247" max="10247" width="8.5" customWidth="1"/>
    <col min="10248" max="10267" width="4.125" customWidth="1"/>
    <col min="10268" max="10280" width="0" hidden="1" customWidth="1"/>
    <col min="10281" max="10282" width="7.625" customWidth="1"/>
    <col min="10283" max="10286" width="6.75" customWidth="1"/>
    <col min="10287" max="10465" width="8" customWidth="1"/>
    <col min="10500" max="10500" width="4.125" customWidth="1"/>
    <col min="10501" max="10501" width="35.625" customWidth="1"/>
    <col min="10503" max="10503" width="8.5" customWidth="1"/>
    <col min="10504" max="10523" width="4.125" customWidth="1"/>
    <col min="10524" max="10536" width="0" hidden="1" customWidth="1"/>
    <col min="10537" max="10538" width="7.625" customWidth="1"/>
    <col min="10539" max="10542" width="6.75" customWidth="1"/>
    <col min="10543" max="10721" width="8" customWidth="1"/>
    <col min="10756" max="10756" width="4.125" customWidth="1"/>
    <col min="10757" max="10757" width="35.625" customWidth="1"/>
    <col min="10759" max="10759" width="8.5" customWidth="1"/>
    <col min="10760" max="10779" width="4.125" customWidth="1"/>
    <col min="10780" max="10792" width="0" hidden="1" customWidth="1"/>
    <col min="10793" max="10794" width="7.625" customWidth="1"/>
    <col min="10795" max="10798" width="6.75" customWidth="1"/>
    <col min="10799" max="10977" width="8" customWidth="1"/>
    <col min="11012" max="11012" width="4.125" customWidth="1"/>
    <col min="11013" max="11013" width="35.625" customWidth="1"/>
    <col min="11015" max="11015" width="8.5" customWidth="1"/>
    <col min="11016" max="11035" width="4.125" customWidth="1"/>
    <col min="11036" max="11048" width="0" hidden="1" customWidth="1"/>
    <col min="11049" max="11050" width="7.625" customWidth="1"/>
    <col min="11051" max="11054" width="6.75" customWidth="1"/>
    <col min="11055" max="11233" width="8" customWidth="1"/>
    <col min="11268" max="11268" width="4.125" customWidth="1"/>
    <col min="11269" max="11269" width="35.625" customWidth="1"/>
    <col min="11271" max="11271" width="8.5" customWidth="1"/>
    <col min="11272" max="11291" width="4.125" customWidth="1"/>
    <col min="11292" max="11304" width="0" hidden="1" customWidth="1"/>
    <col min="11305" max="11306" width="7.625" customWidth="1"/>
    <col min="11307" max="11310" width="6.75" customWidth="1"/>
    <col min="11311" max="11489" width="8" customWidth="1"/>
    <col min="11524" max="11524" width="4.125" customWidth="1"/>
    <col min="11525" max="11525" width="35.625" customWidth="1"/>
    <col min="11527" max="11527" width="8.5" customWidth="1"/>
    <col min="11528" max="11547" width="4.125" customWidth="1"/>
    <col min="11548" max="11560" width="0" hidden="1" customWidth="1"/>
    <col min="11561" max="11562" width="7.625" customWidth="1"/>
    <col min="11563" max="11566" width="6.75" customWidth="1"/>
    <col min="11567" max="11745" width="8" customWidth="1"/>
    <col min="11780" max="11780" width="4.125" customWidth="1"/>
    <col min="11781" max="11781" width="35.625" customWidth="1"/>
    <col min="11783" max="11783" width="8.5" customWidth="1"/>
    <col min="11784" max="11803" width="4.125" customWidth="1"/>
    <col min="11804" max="11816" width="0" hidden="1" customWidth="1"/>
    <col min="11817" max="11818" width="7.625" customWidth="1"/>
    <col min="11819" max="11822" width="6.75" customWidth="1"/>
    <col min="11823" max="12001" width="8" customWidth="1"/>
    <col min="12036" max="12036" width="4.125" customWidth="1"/>
    <col min="12037" max="12037" width="35.625" customWidth="1"/>
    <col min="12039" max="12039" width="8.5" customWidth="1"/>
    <col min="12040" max="12059" width="4.125" customWidth="1"/>
    <col min="12060" max="12072" width="0" hidden="1" customWidth="1"/>
    <col min="12073" max="12074" width="7.625" customWidth="1"/>
    <col min="12075" max="12078" width="6.75" customWidth="1"/>
    <col min="12079" max="12257" width="8" customWidth="1"/>
    <col min="12292" max="12292" width="4.125" customWidth="1"/>
    <col min="12293" max="12293" width="35.625" customWidth="1"/>
    <col min="12295" max="12295" width="8.5" customWidth="1"/>
    <col min="12296" max="12315" width="4.125" customWidth="1"/>
    <col min="12316" max="12328" width="0" hidden="1" customWidth="1"/>
    <col min="12329" max="12330" width="7.625" customWidth="1"/>
    <col min="12331" max="12334" width="6.75" customWidth="1"/>
    <col min="12335" max="12513" width="8" customWidth="1"/>
    <col min="12548" max="12548" width="4.125" customWidth="1"/>
    <col min="12549" max="12549" width="35.625" customWidth="1"/>
    <col min="12551" max="12551" width="8.5" customWidth="1"/>
    <col min="12552" max="12571" width="4.125" customWidth="1"/>
    <col min="12572" max="12584" width="0" hidden="1" customWidth="1"/>
    <col min="12585" max="12586" width="7.625" customWidth="1"/>
    <col min="12587" max="12590" width="6.75" customWidth="1"/>
    <col min="12591" max="12769" width="8" customWidth="1"/>
    <col min="12804" max="12804" width="4.125" customWidth="1"/>
    <col min="12805" max="12805" width="35.625" customWidth="1"/>
    <col min="12807" max="12807" width="8.5" customWidth="1"/>
    <col min="12808" max="12827" width="4.125" customWidth="1"/>
    <col min="12828" max="12840" width="0" hidden="1" customWidth="1"/>
    <col min="12841" max="12842" width="7.625" customWidth="1"/>
    <col min="12843" max="12846" width="6.75" customWidth="1"/>
    <col min="12847" max="13025" width="8" customWidth="1"/>
    <col min="13060" max="13060" width="4.125" customWidth="1"/>
    <col min="13061" max="13061" width="35.625" customWidth="1"/>
    <col min="13063" max="13063" width="8.5" customWidth="1"/>
    <col min="13064" max="13083" width="4.125" customWidth="1"/>
    <col min="13084" max="13096" width="0" hidden="1" customWidth="1"/>
    <col min="13097" max="13098" width="7.625" customWidth="1"/>
    <col min="13099" max="13102" width="6.75" customWidth="1"/>
    <col min="13103" max="13281" width="8" customWidth="1"/>
    <col min="13316" max="13316" width="4.125" customWidth="1"/>
    <col min="13317" max="13317" width="35.625" customWidth="1"/>
    <col min="13319" max="13319" width="8.5" customWidth="1"/>
    <col min="13320" max="13339" width="4.125" customWidth="1"/>
    <col min="13340" max="13352" width="0" hidden="1" customWidth="1"/>
    <col min="13353" max="13354" width="7.625" customWidth="1"/>
    <col min="13355" max="13358" width="6.75" customWidth="1"/>
    <col min="13359" max="13537" width="8" customWidth="1"/>
    <col min="13572" max="13572" width="4.125" customWidth="1"/>
    <col min="13573" max="13573" width="35.625" customWidth="1"/>
    <col min="13575" max="13575" width="8.5" customWidth="1"/>
    <col min="13576" max="13595" width="4.125" customWidth="1"/>
    <col min="13596" max="13608" width="0" hidden="1" customWidth="1"/>
    <col min="13609" max="13610" width="7.625" customWidth="1"/>
    <col min="13611" max="13614" width="6.75" customWidth="1"/>
    <col min="13615" max="13793" width="8" customWidth="1"/>
    <col min="13828" max="13828" width="4.125" customWidth="1"/>
    <col min="13829" max="13829" width="35.625" customWidth="1"/>
    <col min="13831" max="13831" width="8.5" customWidth="1"/>
    <col min="13832" max="13851" width="4.125" customWidth="1"/>
    <col min="13852" max="13864" width="0" hidden="1" customWidth="1"/>
    <col min="13865" max="13866" width="7.625" customWidth="1"/>
    <col min="13867" max="13870" width="6.75" customWidth="1"/>
    <col min="13871" max="14049" width="8" customWidth="1"/>
    <col min="14084" max="14084" width="4.125" customWidth="1"/>
    <col min="14085" max="14085" width="35.625" customWidth="1"/>
    <col min="14087" max="14087" width="8.5" customWidth="1"/>
    <col min="14088" max="14107" width="4.125" customWidth="1"/>
    <col min="14108" max="14120" width="0" hidden="1" customWidth="1"/>
    <col min="14121" max="14122" width="7.625" customWidth="1"/>
    <col min="14123" max="14126" width="6.75" customWidth="1"/>
    <col min="14127" max="14305" width="8" customWidth="1"/>
    <col min="14340" max="14340" width="4.125" customWidth="1"/>
    <col min="14341" max="14341" width="35.625" customWidth="1"/>
    <col min="14343" max="14343" width="8.5" customWidth="1"/>
    <col min="14344" max="14363" width="4.125" customWidth="1"/>
    <col min="14364" max="14376" width="0" hidden="1" customWidth="1"/>
    <col min="14377" max="14378" width="7.625" customWidth="1"/>
    <col min="14379" max="14382" width="6.75" customWidth="1"/>
    <col min="14383" max="14561" width="8" customWidth="1"/>
    <col min="14596" max="14596" width="4.125" customWidth="1"/>
    <col min="14597" max="14597" width="35.625" customWidth="1"/>
    <col min="14599" max="14599" width="8.5" customWidth="1"/>
    <col min="14600" max="14619" width="4.125" customWidth="1"/>
    <col min="14620" max="14632" width="0" hidden="1" customWidth="1"/>
    <col min="14633" max="14634" width="7.625" customWidth="1"/>
    <col min="14635" max="14638" width="6.75" customWidth="1"/>
    <col min="14639" max="14817" width="8" customWidth="1"/>
    <col min="14852" max="14852" width="4.125" customWidth="1"/>
    <col min="14853" max="14853" width="35.625" customWidth="1"/>
    <col min="14855" max="14855" width="8.5" customWidth="1"/>
    <col min="14856" max="14875" width="4.125" customWidth="1"/>
    <col min="14876" max="14888" width="0" hidden="1" customWidth="1"/>
    <col min="14889" max="14890" width="7.625" customWidth="1"/>
    <col min="14891" max="14894" width="6.75" customWidth="1"/>
    <col min="14895" max="15073" width="8" customWidth="1"/>
    <col min="15108" max="15108" width="4.125" customWidth="1"/>
    <col min="15109" max="15109" width="35.625" customWidth="1"/>
    <col min="15111" max="15111" width="8.5" customWidth="1"/>
    <col min="15112" max="15131" width="4.125" customWidth="1"/>
    <col min="15132" max="15144" width="0" hidden="1" customWidth="1"/>
    <col min="15145" max="15146" width="7.625" customWidth="1"/>
    <col min="15147" max="15150" width="6.75" customWidth="1"/>
    <col min="15151" max="15329" width="8" customWidth="1"/>
    <col min="15364" max="15364" width="4.125" customWidth="1"/>
    <col min="15365" max="15365" width="35.625" customWidth="1"/>
    <col min="15367" max="15367" width="8.5" customWidth="1"/>
    <col min="15368" max="15387" width="4.125" customWidth="1"/>
    <col min="15388" max="15400" width="0" hidden="1" customWidth="1"/>
    <col min="15401" max="15402" width="7.625" customWidth="1"/>
    <col min="15403" max="15406" width="6.75" customWidth="1"/>
    <col min="15407" max="15585" width="8" customWidth="1"/>
    <col min="15620" max="15620" width="4.125" customWidth="1"/>
    <col min="15621" max="15621" width="35.625" customWidth="1"/>
    <col min="15623" max="15623" width="8.5" customWidth="1"/>
    <col min="15624" max="15643" width="4.125" customWidth="1"/>
    <col min="15644" max="15656" width="0" hidden="1" customWidth="1"/>
    <col min="15657" max="15658" width="7.625" customWidth="1"/>
    <col min="15659" max="15662" width="6.75" customWidth="1"/>
    <col min="15663" max="15841" width="8" customWidth="1"/>
    <col min="15876" max="15876" width="4.125" customWidth="1"/>
    <col min="15877" max="15877" width="35.625" customWidth="1"/>
    <col min="15879" max="15879" width="8.5" customWidth="1"/>
    <col min="15880" max="15899" width="4.125" customWidth="1"/>
    <col min="15900" max="15912" width="0" hidden="1" customWidth="1"/>
    <col min="15913" max="15914" width="7.625" customWidth="1"/>
    <col min="15915" max="15918" width="6.75" customWidth="1"/>
    <col min="15919" max="16097" width="8" customWidth="1"/>
    <col min="16132" max="16132" width="4.125" customWidth="1"/>
    <col min="16133" max="16133" width="35.625" customWidth="1"/>
    <col min="16135" max="16135" width="8.5" customWidth="1"/>
    <col min="16136" max="16155" width="4.125" customWidth="1"/>
    <col min="16156" max="16168" width="0" hidden="1" customWidth="1"/>
    <col min="16169" max="16170" width="7.625" customWidth="1"/>
    <col min="16171" max="16174" width="6.75" customWidth="1"/>
    <col min="16175" max="16353" width="8" customWidth="1"/>
  </cols>
  <sheetData>
    <row r="1" spans="1:193" ht="45" customHeight="1" thickBot="1">
      <c r="A1" s="147"/>
      <c r="B1" s="148" t="s">
        <v>322</v>
      </c>
      <c r="C1" s="149"/>
      <c r="U1" s="147"/>
      <c r="V1" s="219"/>
      <c r="X1" s="147"/>
      <c r="Y1" s="219"/>
      <c r="Z1" s="219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564" t="s">
        <v>240</v>
      </c>
      <c r="AU1" s="321">
        <f>SUM(AU3:AU9)</f>
        <v>660</v>
      </c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</row>
    <row r="2" spans="1:193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1</v>
      </c>
      <c r="M2" s="155">
        <v>2</v>
      </c>
      <c r="N2" s="155">
        <v>3</v>
      </c>
      <c r="O2" s="155">
        <v>4</v>
      </c>
      <c r="P2" s="155">
        <v>5</v>
      </c>
      <c r="Q2" s="155">
        <v>6</v>
      </c>
      <c r="R2" s="155">
        <v>7</v>
      </c>
      <c r="S2" s="155"/>
      <c r="T2" s="155"/>
      <c r="U2" s="155"/>
      <c r="V2" s="155"/>
      <c r="W2" s="155"/>
      <c r="X2" s="155"/>
      <c r="Y2" s="155"/>
      <c r="Z2" s="155"/>
      <c r="AA2" s="155"/>
      <c r="AB2" s="155">
        <v>9</v>
      </c>
      <c r="AC2" s="155">
        <v>10</v>
      </c>
      <c r="AD2" s="155">
        <v>11</v>
      </c>
      <c r="AE2" s="155">
        <v>12</v>
      </c>
      <c r="AF2" s="155">
        <v>13</v>
      </c>
      <c r="AG2" s="155">
        <v>14</v>
      </c>
      <c r="AH2" s="155">
        <v>7</v>
      </c>
      <c r="AI2" s="155">
        <v>8</v>
      </c>
      <c r="AJ2" s="155"/>
      <c r="AK2" s="155"/>
      <c r="AL2" s="155"/>
      <c r="AM2" s="156"/>
      <c r="AN2" s="272" t="s">
        <v>223</v>
      </c>
      <c r="AO2" s="273" t="s">
        <v>224</v>
      </c>
      <c r="AP2" s="274" t="s">
        <v>225</v>
      </c>
      <c r="AQ2" s="273" t="s">
        <v>226</v>
      </c>
      <c r="AR2" s="309" t="s">
        <v>241</v>
      </c>
      <c r="AS2" s="275" t="s">
        <v>242</v>
      </c>
      <c r="AT2" s="565"/>
      <c r="AU2" s="311" t="s">
        <v>241</v>
      </c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</row>
    <row r="3" spans="1:193" s="14" customFormat="1" ht="22.5">
      <c r="A3" s="157">
        <v>1</v>
      </c>
      <c r="B3" s="470" t="s">
        <v>249</v>
      </c>
      <c r="C3" s="169" t="s">
        <v>71</v>
      </c>
      <c r="D3" s="170" t="s">
        <v>205</v>
      </c>
      <c r="E3" s="160"/>
      <c r="F3" s="161">
        <v>2</v>
      </c>
      <c r="G3" s="161">
        <v>1</v>
      </c>
      <c r="H3" s="339">
        <v>5</v>
      </c>
      <c r="I3" s="243">
        <v>5</v>
      </c>
      <c r="J3" s="559"/>
      <c r="K3" s="161">
        <v>1</v>
      </c>
      <c r="L3" s="160"/>
      <c r="M3" s="161">
        <v>5</v>
      </c>
      <c r="N3" s="161">
        <v>1</v>
      </c>
      <c r="O3" s="339">
        <v>5</v>
      </c>
      <c r="P3" s="243">
        <v>5</v>
      </c>
      <c r="Q3" s="559"/>
      <c r="R3" s="161">
        <v>5</v>
      </c>
      <c r="S3" s="243"/>
      <c r="T3" s="545"/>
      <c r="U3" s="243"/>
      <c r="V3" s="243"/>
      <c r="W3" s="339"/>
      <c r="X3" s="243"/>
      <c r="Y3" s="243"/>
      <c r="Z3" s="243"/>
      <c r="AA3" s="161"/>
      <c r="AB3" s="197"/>
      <c r="AC3" s="161"/>
      <c r="AD3" s="257"/>
      <c r="AE3" s="257"/>
      <c r="AF3" s="257"/>
      <c r="AG3" s="389"/>
      <c r="AH3" s="243"/>
      <c r="AI3" s="243"/>
      <c r="AJ3" s="164"/>
      <c r="AK3" s="164"/>
      <c r="AL3" s="164"/>
      <c r="AM3" s="280"/>
      <c r="AN3" s="281">
        <v>6</v>
      </c>
      <c r="AO3" s="282">
        <v>4</v>
      </c>
      <c r="AP3" s="283">
        <f t="shared" ref="AP3:AP34" si="0">SUM(E3:AM3)</f>
        <v>35</v>
      </c>
      <c r="AQ3" s="284">
        <f>SUM(E3:E34)</f>
        <v>35</v>
      </c>
      <c r="AR3" s="310">
        <f>SUM((AN3+AO3)+((AN3*100)/(AN3+AO3)+((((AP3-AQ3)+((AN3+AO3)*5))*50)/((AN3+AO3)*5))))</f>
        <v>120</v>
      </c>
      <c r="AS3" s="166">
        <f t="shared" ref="AS3:AS34" si="1">SUM(AP3-AQ3)</f>
        <v>0</v>
      </c>
      <c r="AT3" s="285" t="s">
        <v>228</v>
      </c>
      <c r="AU3" s="312">
        <f>AR3</f>
        <v>120</v>
      </c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</row>
    <row r="4" spans="1:193" s="147" customFormat="1" ht="22.5">
      <c r="A4" s="167">
        <v>2</v>
      </c>
      <c r="B4" s="470" t="s">
        <v>337</v>
      </c>
      <c r="C4" s="169" t="s">
        <v>71</v>
      </c>
      <c r="D4" s="170" t="s">
        <v>75</v>
      </c>
      <c r="E4" s="171">
        <v>5</v>
      </c>
      <c r="F4" s="172"/>
      <c r="G4" s="173">
        <v>3</v>
      </c>
      <c r="H4" s="270">
        <v>4</v>
      </c>
      <c r="I4" s="173">
        <v>4</v>
      </c>
      <c r="J4" s="361"/>
      <c r="K4" s="173">
        <v>3</v>
      </c>
      <c r="L4" s="171">
        <v>3</v>
      </c>
      <c r="M4" s="172"/>
      <c r="N4" s="173">
        <v>3</v>
      </c>
      <c r="O4" s="200">
        <v>5</v>
      </c>
      <c r="P4" s="173">
        <v>5</v>
      </c>
      <c r="Q4" s="361"/>
      <c r="R4" s="173">
        <v>3</v>
      </c>
      <c r="S4" s="341"/>
      <c r="T4" s="197"/>
      <c r="U4" s="197"/>
      <c r="V4" s="197"/>
      <c r="W4" s="200"/>
      <c r="X4" s="197"/>
      <c r="Y4" s="197"/>
      <c r="Z4" s="197"/>
      <c r="AA4" s="173"/>
      <c r="AB4" s="197"/>
      <c r="AC4" s="173"/>
      <c r="AD4" s="258"/>
      <c r="AE4" s="258"/>
      <c r="AF4" s="258"/>
      <c r="AG4" s="387"/>
      <c r="AH4" s="197"/>
      <c r="AI4" s="197"/>
      <c r="AJ4" s="177"/>
      <c r="AK4" s="177"/>
      <c r="AL4" s="177"/>
      <c r="AM4" s="288"/>
      <c r="AN4" s="289">
        <v>4</v>
      </c>
      <c r="AO4" s="290">
        <v>6</v>
      </c>
      <c r="AP4" s="291">
        <f t="shared" si="0"/>
        <v>38</v>
      </c>
      <c r="AQ4" s="292">
        <f>SUM(F3:F34)</f>
        <v>42</v>
      </c>
      <c r="AR4" s="310">
        <f t="shared" ref="AR4:AR11" si="2">SUM((AN4+AO4)+((AN4*100)/(AN4+AO4)+((((AP4-AQ4)+((AN4+AO4)*5))*50)/((AN4+AO4)*5))))</f>
        <v>96</v>
      </c>
      <c r="AS4" s="181">
        <f t="shared" si="1"/>
        <v>-4</v>
      </c>
      <c r="AT4" s="293" t="s">
        <v>227</v>
      </c>
      <c r="AU4" s="312">
        <f t="shared" ref="AU4:AU9" si="3">AR4</f>
        <v>96</v>
      </c>
    </row>
    <row r="5" spans="1:193" s="147" customFormat="1" ht="22.5">
      <c r="A5" s="167">
        <v>3</v>
      </c>
      <c r="B5" s="506" t="s">
        <v>110</v>
      </c>
      <c r="C5" s="169" t="s">
        <v>71</v>
      </c>
      <c r="D5" s="170" t="s">
        <v>205</v>
      </c>
      <c r="E5" s="171">
        <v>5</v>
      </c>
      <c r="F5" s="173">
        <v>5</v>
      </c>
      <c r="G5" s="172"/>
      <c r="H5" s="200">
        <v>5</v>
      </c>
      <c r="I5" s="173">
        <v>5</v>
      </c>
      <c r="J5" s="361"/>
      <c r="K5" s="183">
        <v>5</v>
      </c>
      <c r="L5" s="171">
        <v>5</v>
      </c>
      <c r="M5" s="173">
        <v>5</v>
      </c>
      <c r="N5" s="172"/>
      <c r="O5" s="200">
        <v>5</v>
      </c>
      <c r="P5" s="173">
        <v>5</v>
      </c>
      <c r="Q5" s="361"/>
      <c r="R5" s="183">
        <v>5</v>
      </c>
      <c r="S5" s="341"/>
      <c r="T5" s="197"/>
      <c r="U5" s="197"/>
      <c r="V5" s="197"/>
      <c r="W5" s="200"/>
      <c r="X5" s="197"/>
      <c r="Y5" s="197"/>
      <c r="Z5" s="197"/>
      <c r="AA5" s="173"/>
      <c r="AB5" s="197"/>
      <c r="AC5" s="173"/>
      <c r="AD5" s="258"/>
      <c r="AE5" s="258"/>
      <c r="AF5" s="258"/>
      <c r="AG5" s="387"/>
      <c r="AH5" s="197"/>
      <c r="AI5" s="197"/>
      <c r="AJ5" s="177"/>
      <c r="AK5" s="177"/>
      <c r="AL5" s="177"/>
      <c r="AM5" s="288"/>
      <c r="AN5" s="289">
        <v>10</v>
      </c>
      <c r="AO5" s="290">
        <v>0</v>
      </c>
      <c r="AP5" s="291">
        <f t="shared" si="0"/>
        <v>50</v>
      </c>
      <c r="AQ5" s="292">
        <f>SUM(G3:G34)</f>
        <v>21</v>
      </c>
      <c r="AR5" s="310">
        <f t="shared" si="2"/>
        <v>189</v>
      </c>
      <c r="AS5" s="181">
        <f t="shared" si="1"/>
        <v>29</v>
      </c>
      <c r="AT5" s="293" t="s">
        <v>230</v>
      </c>
      <c r="AU5" s="312">
        <f t="shared" si="3"/>
        <v>189</v>
      </c>
    </row>
    <row r="6" spans="1:193" s="188" customFormat="1" ht="23.25" thickBot="1">
      <c r="A6" s="167">
        <v>4</v>
      </c>
      <c r="B6" s="506" t="s">
        <v>319</v>
      </c>
      <c r="C6" s="169" t="s">
        <v>71</v>
      </c>
      <c r="D6" s="170" t="s">
        <v>75</v>
      </c>
      <c r="E6" s="264">
        <v>2</v>
      </c>
      <c r="F6" s="200">
        <v>3</v>
      </c>
      <c r="G6" s="200">
        <v>4</v>
      </c>
      <c r="H6" s="187"/>
      <c r="I6" s="197">
        <v>5</v>
      </c>
      <c r="J6" s="361"/>
      <c r="K6" s="197">
        <v>5</v>
      </c>
      <c r="L6" s="264">
        <v>2</v>
      </c>
      <c r="M6" s="200">
        <v>4</v>
      </c>
      <c r="N6" s="200">
        <v>2</v>
      </c>
      <c r="O6" s="187"/>
      <c r="P6" s="197">
        <v>4</v>
      </c>
      <c r="Q6" s="361"/>
      <c r="R6" s="197">
        <v>4</v>
      </c>
      <c r="S6" s="499"/>
      <c r="T6" s="200"/>
      <c r="U6" s="200"/>
      <c r="V6" s="200"/>
      <c r="W6" s="200"/>
      <c r="X6" s="197"/>
      <c r="Y6" s="197"/>
      <c r="Z6" s="197"/>
      <c r="AA6" s="197"/>
      <c r="AB6" s="197"/>
      <c r="AC6" s="197"/>
      <c r="AD6" s="259"/>
      <c r="AE6" s="259"/>
      <c r="AF6" s="259"/>
      <c r="AG6" s="388"/>
      <c r="AH6" s="200"/>
      <c r="AI6" s="200"/>
      <c r="AJ6" s="177"/>
      <c r="AK6" s="177"/>
      <c r="AL6" s="177"/>
      <c r="AM6" s="288"/>
      <c r="AN6" s="289">
        <v>2</v>
      </c>
      <c r="AO6" s="290">
        <v>8</v>
      </c>
      <c r="AP6" s="291">
        <f t="shared" si="0"/>
        <v>35</v>
      </c>
      <c r="AQ6" s="292">
        <f>SUM(H3:H34)</f>
        <v>46</v>
      </c>
      <c r="AR6" s="310">
        <f t="shared" si="2"/>
        <v>69</v>
      </c>
      <c r="AS6" s="181">
        <f t="shared" si="1"/>
        <v>-11</v>
      </c>
      <c r="AT6" s="293" t="s">
        <v>231</v>
      </c>
      <c r="AU6" s="312">
        <f t="shared" si="3"/>
        <v>69</v>
      </c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</row>
    <row r="7" spans="1:193" s="147" customFormat="1" ht="22.5">
      <c r="A7" s="167">
        <v>5</v>
      </c>
      <c r="B7" s="168" t="s">
        <v>270</v>
      </c>
      <c r="C7" s="169" t="s">
        <v>71</v>
      </c>
      <c r="D7" s="170" t="s">
        <v>81</v>
      </c>
      <c r="E7" s="186">
        <v>4</v>
      </c>
      <c r="F7" s="174">
        <v>5</v>
      </c>
      <c r="G7" s="174">
        <v>0</v>
      </c>
      <c r="H7" s="197">
        <v>3</v>
      </c>
      <c r="I7" s="172"/>
      <c r="J7" s="361"/>
      <c r="K7" s="173">
        <v>4</v>
      </c>
      <c r="L7" s="186">
        <v>2</v>
      </c>
      <c r="M7" s="174">
        <v>4</v>
      </c>
      <c r="N7" s="174">
        <v>4</v>
      </c>
      <c r="O7" s="197">
        <v>5</v>
      </c>
      <c r="P7" s="172"/>
      <c r="Q7" s="361"/>
      <c r="R7" s="173">
        <v>5</v>
      </c>
      <c r="S7" s="499"/>
      <c r="T7" s="200"/>
      <c r="U7" s="200"/>
      <c r="V7" s="200"/>
      <c r="W7" s="197"/>
      <c r="X7" s="197"/>
      <c r="Y7" s="197"/>
      <c r="Z7" s="197"/>
      <c r="AA7" s="173"/>
      <c r="AB7" s="197"/>
      <c r="AC7" s="173"/>
      <c r="AD7" s="258"/>
      <c r="AE7" s="258"/>
      <c r="AF7" s="258"/>
      <c r="AG7" s="387"/>
      <c r="AH7" s="200"/>
      <c r="AI7" s="200"/>
      <c r="AJ7" s="177"/>
      <c r="AK7" s="177"/>
      <c r="AL7" s="177"/>
      <c r="AM7" s="288"/>
      <c r="AN7" s="289">
        <v>3</v>
      </c>
      <c r="AO7" s="290">
        <v>7</v>
      </c>
      <c r="AP7" s="291">
        <f t="shared" si="0"/>
        <v>36</v>
      </c>
      <c r="AQ7" s="292">
        <f>SUM(I3:I34)</f>
        <v>45</v>
      </c>
      <c r="AR7" s="310">
        <f t="shared" si="2"/>
        <v>81</v>
      </c>
      <c r="AS7" s="181">
        <f t="shared" si="1"/>
        <v>-9</v>
      </c>
      <c r="AT7" s="293" t="s">
        <v>236</v>
      </c>
      <c r="AU7" s="312">
        <f t="shared" si="3"/>
        <v>81</v>
      </c>
    </row>
    <row r="8" spans="1:193" s="147" customFormat="1" ht="22.5">
      <c r="A8" s="167">
        <v>6</v>
      </c>
      <c r="B8" s="558" t="s">
        <v>78</v>
      </c>
      <c r="C8" s="169" t="s">
        <v>0</v>
      </c>
      <c r="D8" s="170" t="s">
        <v>75</v>
      </c>
      <c r="E8" s="359"/>
      <c r="F8" s="360"/>
      <c r="G8" s="360"/>
      <c r="H8" s="361"/>
      <c r="I8" s="361"/>
      <c r="J8" s="172"/>
      <c r="K8" s="361"/>
      <c r="L8" s="359"/>
      <c r="M8" s="360"/>
      <c r="N8" s="360"/>
      <c r="O8" s="361"/>
      <c r="P8" s="361"/>
      <c r="Q8" s="172"/>
      <c r="R8" s="173"/>
      <c r="S8" s="499"/>
      <c r="T8" s="200"/>
      <c r="U8" s="200"/>
      <c r="V8" s="200"/>
      <c r="W8" s="197"/>
      <c r="X8" s="197"/>
      <c r="Y8" s="197"/>
      <c r="Z8" s="197"/>
      <c r="AA8" s="173"/>
      <c r="AB8" s="197"/>
      <c r="AC8" s="173"/>
      <c r="AD8" s="258"/>
      <c r="AE8" s="258"/>
      <c r="AF8" s="258"/>
      <c r="AG8" s="387"/>
      <c r="AH8" s="200"/>
      <c r="AI8" s="200"/>
      <c r="AJ8" s="190"/>
      <c r="AK8" s="190"/>
      <c r="AL8" s="190"/>
      <c r="AM8" s="288"/>
      <c r="AN8" s="289">
        <v>0</v>
      </c>
      <c r="AO8" s="290">
        <v>0</v>
      </c>
      <c r="AP8" s="291">
        <f t="shared" si="0"/>
        <v>0</v>
      </c>
      <c r="AQ8" s="292">
        <f>SUM(J3:J34)</f>
        <v>0</v>
      </c>
      <c r="AR8" s="310" t="e">
        <f t="shared" si="2"/>
        <v>#DIV/0!</v>
      </c>
      <c r="AS8" s="181">
        <f t="shared" si="1"/>
        <v>0</v>
      </c>
      <c r="AT8" s="293" t="s">
        <v>72</v>
      </c>
      <c r="AU8" s="312" t="s">
        <v>268</v>
      </c>
    </row>
    <row r="9" spans="1:193" s="188" customFormat="1" ht="23.25" thickBot="1">
      <c r="A9" s="167">
        <v>7</v>
      </c>
      <c r="B9" s="506" t="s">
        <v>80</v>
      </c>
      <c r="C9" s="169" t="s">
        <v>0</v>
      </c>
      <c r="D9" s="170" t="s">
        <v>81</v>
      </c>
      <c r="E9" s="171">
        <v>5</v>
      </c>
      <c r="F9" s="269">
        <v>4</v>
      </c>
      <c r="G9" s="183">
        <v>2</v>
      </c>
      <c r="H9" s="173">
        <v>4</v>
      </c>
      <c r="I9" s="191">
        <v>5</v>
      </c>
      <c r="J9" s="361"/>
      <c r="K9" s="172"/>
      <c r="L9" s="171">
        <v>2</v>
      </c>
      <c r="M9" s="173">
        <v>5</v>
      </c>
      <c r="N9" s="183">
        <v>1</v>
      </c>
      <c r="O9" s="173">
        <v>5</v>
      </c>
      <c r="P9" s="191">
        <v>2</v>
      </c>
      <c r="Q9" s="361"/>
      <c r="R9" s="172"/>
      <c r="S9" s="341"/>
      <c r="T9" s="197"/>
      <c r="U9" s="197"/>
      <c r="V9" s="197"/>
      <c r="W9" s="197"/>
      <c r="X9" s="241"/>
      <c r="Y9" s="197"/>
      <c r="Z9" s="197"/>
      <c r="AA9" s="173"/>
      <c r="AB9" s="197"/>
      <c r="AC9" s="173"/>
      <c r="AD9" s="258"/>
      <c r="AE9" s="258"/>
      <c r="AF9" s="258"/>
      <c r="AG9" s="387"/>
      <c r="AH9" s="172"/>
      <c r="AI9" s="173"/>
      <c r="AJ9" s="177"/>
      <c r="AK9" s="177"/>
      <c r="AL9" s="177"/>
      <c r="AM9" s="296"/>
      <c r="AN9" s="289">
        <v>5</v>
      </c>
      <c r="AO9" s="290">
        <v>5</v>
      </c>
      <c r="AP9" s="291">
        <f t="shared" si="0"/>
        <v>35</v>
      </c>
      <c r="AQ9" s="292">
        <f>SUM(K3:K34)</f>
        <v>40</v>
      </c>
      <c r="AR9" s="310">
        <f t="shared" si="2"/>
        <v>105</v>
      </c>
      <c r="AS9" s="181">
        <f t="shared" si="1"/>
        <v>-5</v>
      </c>
      <c r="AT9" s="293" t="s">
        <v>234</v>
      </c>
      <c r="AU9" s="312">
        <f t="shared" si="3"/>
        <v>105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</row>
    <row r="10" spans="1:193" s="147" customFormat="1" ht="22.5">
      <c r="A10" s="167">
        <v>8</v>
      </c>
      <c r="B10" s="168"/>
      <c r="C10" s="169"/>
      <c r="D10" s="331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388"/>
      <c r="S10" s="341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259"/>
      <c r="AE10" s="259"/>
      <c r="AF10" s="259"/>
      <c r="AG10" s="388"/>
      <c r="AH10" s="173"/>
      <c r="AI10" s="172"/>
      <c r="AJ10" s="177"/>
      <c r="AK10" s="177"/>
      <c r="AL10" s="177"/>
      <c r="AM10" s="296"/>
      <c r="AN10" s="289"/>
      <c r="AO10" s="290"/>
      <c r="AP10" s="291">
        <f t="shared" si="0"/>
        <v>0</v>
      </c>
      <c r="AQ10" s="292">
        <f>SUM(L3:L34)</f>
        <v>14</v>
      </c>
      <c r="AR10" s="310" t="e">
        <f t="shared" si="2"/>
        <v>#DIV/0!</v>
      </c>
      <c r="AS10" s="181">
        <f t="shared" si="1"/>
        <v>-14</v>
      </c>
      <c r="AT10" s="293"/>
      <c r="AU10" s="312"/>
    </row>
    <row r="11" spans="1:193" s="147" customFormat="1" ht="23.25" thickBot="1">
      <c r="A11" s="167"/>
      <c r="B11" s="333" t="s">
        <v>239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341"/>
      <c r="T11" s="197"/>
      <c r="U11" s="241"/>
      <c r="V11" s="197"/>
      <c r="W11" s="197"/>
      <c r="X11" s="197"/>
      <c r="Y11" s="197"/>
      <c r="Z11" s="197"/>
      <c r="AA11" s="201"/>
      <c r="AB11" s="193"/>
      <c r="AC11" s="294"/>
      <c r="AD11" s="294"/>
      <c r="AE11" s="201"/>
      <c r="AF11" s="201"/>
      <c r="AG11" s="194"/>
      <c r="AH11" s="194"/>
      <c r="AI11" s="194"/>
      <c r="AJ11" s="194"/>
      <c r="AK11" s="194"/>
      <c r="AL11" s="194"/>
      <c r="AM11" s="297"/>
      <c r="AN11" s="289"/>
      <c r="AO11" s="290"/>
      <c r="AP11" s="291">
        <f t="shared" si="0"/>
        <v>0</v>
      </c>
      <c r="AQ11" s="292">
        <f>SUM(M3:M34)</f>
        <v>23</v>
      </c>
      <c r="AR11" s="310" t="e">
        <f t="shared" si="2"/>
        <v>#DIV/0!</v>
      </c>
      <c r="AS11" s="181">
        <f t="shared" si="1"/>
        <v>-23</v>
      </c>
      <c r="AT11" s="298"/>
      <c r="AU11" s="312"/>
    </row>
    <row r="12" spans="1:193" s="188" customFormat="1" ht="24" thickBot="1">
      <c r="A12" s="157">
        <v>1</v>
      </c>
      <c r="B12" s="470" t="s">
        <v>249</v>
      </c>
      <c r="C12" s="169" t="s">
        <v>71</v>
      </c>
      <c r="D12" s="170" t="s">
        <v>205</v>
      </c>
      <c r="E12" s="160"/>
      <c r="F12" s="161">
        <v>5</v>
      </c>
      <c r="G12" s="161">
        <v>1</v>
      </c>
      <c r="H12" s="339">
        <v>5</v>
      </c>
      <c r="I12" s="243">
        <v>5</v>
      </c>
      <c r="J12" s="559"/>
      <c r="K12" s="161">
        <v>5</v>
      </c>
      <c r="L12" s="161"/>
      <c r="M12" s="252"/>
      <c r="N12" s="250"/>
      <c r="O12" s="509"/>
      <c r="P12" s="509"/>
      <c r="Q12" s="509"/>
      <c r="R12" s="510"/>
      <c r="S12" s="252"/>
      <c r="T12" s="197"/>
      <c r="U12" s="197"/>
      <c r="V12" s="184"/>
      <c r="W12" s="198"/>
      <c r="X12" s="197"/>
      <c r="Y12" s="197"/>
      <c r="Z12" s="197"/>
      <c r="AA12" s="197"/>
      <c r="AB12" s="184"/>
      <c r="AC12" s="184"/>
      <c r="AD12" s="184"/>
      <c r="AE12" s="197"/>
      <c r="AF12" s="197"/>
      <c r="AG12" s="183"/>
      <c r="AH12" s="183"/>
      <c r="AI12" s="183"/>
      <c r="AJ12" s="183"/>
      <c r="AK12" s="183"/>
      <c r="AL12" s="183"/>
      <c r="AM12" s="195"/>
      <c r="AN12" s="179"/>
      <c r="AO12" s="180"/>
      <c r="AP12" s="291">
        <f t="shared" si="0"/>
        <v>21</v>
      </c>
      <c r="AQ12" s="292">
        <f>SUM(N3:N34)</f>
        <v>11</v>
      </c>
      <c r="AR12" s="308"/>
      <c r="AS12" s="181">
        <f t="shared" si="1"/>
        <v>10</v>
      </c>
      <c r="AT12" s="182"/>
      <c r="AU12" s="306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</row>
    <row r="13" spans="1:193" s="147" customFormat="1" ht="23.25">
      <c r="A13" s="167">
        <v>2</v>
      </c>
      <c r="B13" s="470" t="s">
        <v>337</v>
      </c>
      <c r="C13" s="169" t="s">
        <v>71</v>
      </c>
      <c r="D13" s="170" t="s">
        <v>75</v>
      </c>
      <c r="E13" s="171">
        <v>3</v>
      </c>
      <c r="F13" s="172"/>
      <c r="G13" s="173">
        <v>3</v>
      </c>
      <c r="H13" s="200">
        <v>5</v>
      </c>
      <c r="I13" s="173">
        <v>5</v>
      </c>
      <c r="J13" s="361"/>
      <c r="K13" s="173">
        <v>3</v>
      </c>
      <c r="L13" s="173"/>
      <c r="M13" s="197"/>
      <c r="N13" s="173"/>
      <c r="O13" s="258"/>
      <c r="P13" s="258"/>
      <c r="Q13" s="258"/>
      <c r="R13" s="387"/>
      <c r="S13" s="197"/>
      <c r="T13" s="198"/>
      <c r="U13" s="184"/>
      <c r="V13" s="184"/>
      <c r="W13" s="184"/>
      <c r="X13" s="184"/>
      <c r="Y13" s="184"/>
      <c r="Z13" s="184"/>
      <c r="AA13" s="184"/>
      <c r="AB13" s="252"/>
      <c r="AC13" s="252"/>
      <c r="AD13" s="184"/>
      <c r="AE13" s="197"/>
      <c r="AF13" s="197"/>
      <c r="AG13" s="183"/>
      <c r="AH13" s="183"/>
      <c r="AI13" s="183"/>
      <c r="AJ13" s="183"/>
      <c r="AK13" s="183"/>
      <c r="AL13" s="183"/>
      <c r="AM13" s="195"/>
      <c r="AN13" s="179"/>
      <c r="AO13" s="180"/>
      <c r="AP13" s="291">
        <f t="shared" si="0"/>
        <v>19</v>
      </c>
      <c r="AQ13" s="292">
        <f>SUM(S3:S34)</f>
        <v>0</v>
      </c>
      <c r="AR13" s="308"/>
      <c r="AS13" s="181">
        <f t="shared" si="1"/>
        <v>19</v>
      </c>
      <c r="AT13" s="182"/>
      <c r="AU13" s="306"/>
    </row>
    <row r="14" spans="1:193" s="147" customFormat="1" ht="23.25">
      <c r="A14" s="167">
        <v>3</v>
      </c>
      <c r="B14" s="506" t="s">
        <v>110</v>
      </c>
      <c r="C14" s="169" t="s">
        <v>71</v>
      </c>
      <c r="D14" s="170" t="s">
        <v>205</v>
      </c>
      <c r="E14" s="171">
        <v>5</v>
      </c>
      <c r="F14" s="173">
        <v>5</v>
      </c>
      <c r="G14" s="172"/>
      <c r="H14" s="200">
        <v>5</v>
      </c>
      <c r="I14" s="173">
        <v>5</v>
      </c>
      <c r="J14" s="361"/>
      <c r="K14" s="183">
        <v>5</v>
      </c>
      <c r="L14" s="173"/>
      <c r="M14" s="197"/>
      <c r="N14" s="173"/>
      <c r="O14" s="258"/>
      <c r="P14" s="258"/>
      <c r="Q14" s="258"/>
      <c r="R14" s="387"/>
      <c r="S14" s="197"/>
      <c r="T14" s="197"/>
      <c r="U14" s="197"/>
      <c r="V14" s="197"/>
      <c r="W14" s="184"/>
      <c r="X14" s="184"/>
      <c r="Y14" s="184"/>
      <c r="Z14" s="184"/>
      <c r="AA14" s="184"/>
      <c r="AB14" s="197"/>
      <c r="AC14" s="197"/>
      <c r="AD14" s="184"/>
      <c r="AE14" s="357"/>
      <c r="AF14" s="357"/>
      <c r="AG14" s="304"/>
      <c r="AH14" s="176"/>
      <c r="AI14" s="176"/>
      <c r="AJ14" s="176"/>
      <c r="AK14" s="176"/>
      <c r="AL14" s="176"/>
      <c r="AM14" s="202"/>
      <c r="AN14" s="179"/>
      <c r="AO14" s="180"/>
      <c r="AP14" s="291">
        <f t="shared" si="0"/>
        <v>25</v>
      </c>
      <c r="AQ14" s="292">
        <f>SUM(S4:S35)</f>
        <v>0</v>
      </c>
      <c r="AR14" s="308"/>
      <c r="AS14" s="181">
        <f t="shared" si="1"/>
        <v>25</v>
      </c>
      <c r="AT14" s="182"/>
      <c r="AU14" s="306"/>
    </row>
    <row r="15" spans="1:193" s="147" customFormat="1" ht="23.25">
      <c r="A15" s="167">
        <v>4</v>
      </c>
      <c r="B15" s="506" t="s">
        <v>319</v>
      </c>
      <c r="C15" s="169" t="s">
        <v>71</v>
      </c>
      <c r="D15" s="170" t="s">
        <v>75</v>
      </c>
      <c r="E15" s="264">
        <v>2</v>
      </c>
      <c r="F15" s="200">
        <v>4</v>
      </c>
      <c r="G15" s="200">
        <v>2</v>
      </c>
      <c r="H15" s="187"/>
      <c r="I15" s="197">
        <v>4</v>
      </c>
      <c r="J15" s="361"/>
      <c r="K15" s="197">
        <v>4</v>
      </c>
      <c r="L15" s="197"/>
      <c r="M15" s="197"/>
      <c r="N15" s="197"/>
      <c r="O15" s="259"/>
      <c r="P15" s="259"/>
      <c r="Q15" s="259"/>
      <c r="R15" s="388"/>
      <c r="S15" s="200"/>
      <c r="T15" s="197"/>
      <c r="U15" s="173"/>
      <c r="V15" s="173"/>
      <c r="W15" s="175"/>
      <c r="X15" s="184"/>
      <c r="Y15" s="184"/>
      <c r="Z15" s="184"/>
      <c r="AA15" s="184"/>
      <c r="AB15" s="184"/>
      <c r="AC15" s="184"/>
      <c r="AD15" s="252"/>
      <c r="AE15" s="252"/>
      <c r="AF15" s="357"/>
      <c r="AG15" s="304"/>
      <c r="AH15" s="176"/>
      <c r="AI15" s="176"/>
      <c r="AJ15" s="176"/>
      <c r="AK15" s="176"/>
      <c r="AL15" s="176"/>
      <c r="AM15" s="262"/>
      <c r="AN15" s="179"/>
      <c r="AO15" s="180"/>
      <c r="AP15" s="291">
        <f t="shared" si="0"/>
        <v>16</v>
      </c>
      <c r="AQ15" s="292">
        <f>SUM(T3:T34)</f>
        <v>0</v>
      </c>
      <c r="AR15" s="308"/>
      <c r="AS15" s="181">
        <f t="shared" si="1"/>
        <v>16</v>
      </c>
      <c r="AT15" s="182"/>
      <c r="AU15" s="306"/>
    </row>
    <row r="16" spans="1:193" s="188" customFormat="1" ht="24" thickBot="1">
      <c r="A16" s="167">
        <v>5</v>
      </c>
      <c r="B16" s="168" t="s">
        <v>270</v>
      </c>
      <c r="C16" s="169" t="s">
        <v>71</v>
      </c>
      <c r="D16" s="170" t="s">
        <v>81</v>
      </c>
      <c r="E16" s="186">
        <v>2</v>
      </c>
      <c r="F16" s="174">
        <v>4</v>
      </c>
      <c r="G16" s="174">
        <v>4</v>
      </c>
      <c r="H16" s="197">
        <v>5</v>
      </c>
      <c r="I16" s="172"/>
      <c r="J16" s="361"/>
      <c r="K16" s="173">
        <v>5</v>
      </c>
      <c r="L16" s="173"/>
      <c r="M16" s="197"/>
      <c r="N16" s="173"/>
      <c r="O16" s="258"/>
      <c r="P16" s="258"/>
      <c r="Q16" s="258"/>
      <c r="R16" s="387"/>
      <c r="S16" s="200"/>
      <c r="T16" s="252"/>
      <c r="U16" s="252"/>
      <c r="V16" s="252"/>
      <c r="W16" s="206"/>
      <c r="X16" s="206"/>
      <c r="Y16" s="206"/>
      <c r="Z16" s="206"/>
      <c r="AA16" s="206"/>
      <c r="AB16" s="206"/>
      <c r="AC16" s="206"/>
      <c r="AD16" s="197"/>
      <c r="AE16" s="197"/>
      <c r="AF16" s="358"/>
      <c r="AG16" s="305"/>
      <c r="AH16" s="208"/>
      <c r="AI16" s="208"/>
      <c r="AJ16" s="208"/>
      <c r="AK16" s="208"/>
      <c r="AL16" s="208"/>
      <c r="AM16" s="208"/>
      <c r="AN16" s="209"/>
      <c r="AO16" s="165"/>
      <c r="AP16" s="283">
        <f t="shared" si="0"/>
        <v>20</v>
      </c>
      <c r="AQ16" s="284">
        <f>SUM(U3:U34)</f>
        <v>0</v>
      </c>
      <c r="AR16" s="307"/>
      <c r="AS16" s="166">
        <f t="shared" si="1"/>
        <v>20</v>
      </c>
      <c r="AT16" s="210"/>
      <c r="AU16" s="306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</row>
    <row r="17" spans="1:193" s="147" customFormat="1" ht="23.25">
      <c r="A17" s="167">
        <v>6</v>
      </c>
      <c r="B17" s="558" t="s">
        <v>78</v>
      </c>
      <c r="C17" s="169" t="s">
        <v>0</v>
      </c>
      <c r="D17" s="170" t="s">
        <v>75</v>
      </c>
      <c r="E17" s="359"/>
      <c r="F17" s="360"/>
      <c r="G17" s="360"/>
      <c r="H17" s="361"/>
      <c r="I17" s="361"/>
      <c r="J17" s="172"/>
      <c r="K17" s="173"/>
      <c r="L17" s="173"/>
      <c r="M17" s="197"/>
      <c r="N17" s="173"/>
      <c r="O17" s="258"/>
      <c r="P17" s="258"/>
      <c r="Q17" s="258"/>
      <c r="R17" s="387"/>
      <c r="S17" s="200"/>
      <c r="T17" s="197"/>
      <c r="U17" s="197"/>
      <c r="V17" s="197"/>
      <c r="W17" s="184"/>
      <c r="X17" s="184"/>
      <c r="Y17" s="184"/>
      <c r="Z17" s="184"/>
      <c r="AA17" s="184"/>
      <c r="AB17" s="184"/>
      <c r="AC17" s="184"/>
      <c r="AD17" s="357"/>
      <c r="AE17" s="357"/>
      <c r="AF17" s="357"/>
      <c r="AG17" s="304"/>
      <c r="AH17" s="176"/>
      <c r="AI17" s="176"/>
      <c r="AJ17" s="176"/>
      <c r="AK17" s="176"/>
      <c r="AL17" s="176"/>
      <c r="AM17" s="176"/>
      <c r="AN17" s="211"/>
      <c r="AO17" s="290"/>
      <c r="AP17" s="291">
        <f t="shared" si="0"/>
        <v>0</v>
      </c>
      <c r="AQ17" s="292">
        <f>SUM(V3:V34)</f>
        <v>0</v>
      </c>
      <c r="AR17" s="308"/>
      <c r="AS17" s="181">
        <f t="shared" si="1"/>
        <v>0</v>
      </c>
      <c r="AT17" s="212"/>
    </row>
    <row r="18" spans="1:193" s="147" customFormat="1" ht="23.25">
      <c r="A18" s="167">
        <v>7</v>
      </c>
      <c r="B18" s="506" t="s">
        <v>80</v>
      </c>
      <c r="C18" s="169" t="s">
        <v>0</v>
      </c>
      <c r="D18" s="170" t="s">
        <v>81</v>
      </c>
      <c r="E18" s="171">
        <v>2</v>
      </c>
      <c r="F18" s="173">
        <v>5</v>
      </c>
      <c r="G18" s="183">
        <v>1</v>
      </c>
      <c r="H18" s="173">
        <v>5</v>
      </c>
      <c r="I18" s="191">
        <v>2</v>
      </c>
      <c r="J18" s="361"/>
      <c r="K18" s="172"/>
      <c r="L18" s="173"/>
      <c r="M18" s="197"/>
      <c r="N18" s="173"/>
      <c r="O18" s="258"/>
      <c r="P18" s="258"/>
      <c r="Q18" s="258"/>
      <c r="R18" s="387"/>
      <c r="S18" s="197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357"/>
      <c r="AE18" s="357"/>
      <c r="AF18" s="357"/>
      <c r="AG18" s="304"/>
      <c r="AH18" s="176"/>
      <c r="AI18" s="176"/>
      <c r="AJ18" s="176"/>
      <c r="AK18" s="176"/>
      <c r="AL18" s="176"/>
      <c r="AM18" s="176"/>
      <c r="AN18" s="213"/>
      <c r="AO18" s="299"/>
      <c r="AP18" s="300">
        <f t="shared" si="0"/>
        <v>15</v>
      </c>
      <c r="AQ18" s="301">
        <f>SUM(W3:W34)</f>
        <v>0</v>
      </c>
      <c r="AR18" s="303"/>
      <c r="AS18" s="181">
        <f t="shared" si="1"/>
        <v>15</v>
      </c>
      <c r="AT18" s="215"/>
    </row>
    <row r="19" spans="1:193" s="188" customFormat="1" ht="24" thickBot="1">
      <c r="A19" s="167">
        <v>8</v>
      </c>
      <c r="B19" s="168"/>
      <c r="C19" s="169"/>
      <c r="D19" s="331"/>
      <c r="E19" s="171"/>
      <c r="F19" s="173"/>
      <c r="G19" s="173"/>
      <c r="H19" s="173"/>
      <c r="I19" s="173"/>
      <c r="J19" s="173"/>
      <c r="K19" s="173"/>
      <c r="L19" s="197"/>
      <c r="M19" s="197"/>
      <c r="N19" s="197"/>
      <c r="O19" s="259"/>
      <c r="P19" s="259"/>
      <c r="Q19" s="259"/>
      <c r="R19" s="388"/>
      <c r="S19" s="173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357"/>
      <c r="AE19" s="357"/>
      <c r="AF19" s="357"/>
      <c r="AG19" s="304"/>
      <c r="AH19" s="176"/>
      <c r="AI19" s="176"/>
      <c r="AJ19" s="176"/>
      <c r="AK19" s="176"/>
      <c r="AL19" s="176"/>
      <c r="AM19" s="176"/>
      <c r="AN19" s="213"/>
      <c r="AO19" s="299"/>
      <c r="AP19" s="300">
        <f t="shared" si="0"/>
        <v>0</v>
      </c>
      <c r="AQ19" s="301">
        <f>SUM(X3:X34)</f>
        <v>0</v>
      </c>
      <c r="AR19" s="303"/>
      <c r="AS19" s="181">
        <f t="shared" si="1"/>
        <v>0</v>
      </c>
      <c r="AT19" s="215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</row>
    <row r="20" spans="1:193" s="147" customFormat="1" ht="23.25">
      <c r="A20" s="167">
        <v>4</v>
      </c>
      <c r="B20" s="267"/>
      <c r="C20" s="322"/>
      <c r="D20" s="324"/>
      <c r="E20" s="240"/>
      <c r="F20" s="197"/>
      <c r="G20" s="197"/>
      <c r="H20" s="241"/>
      <c r="I20" s="197"/>
      <c r="J20" s="197"/>
      <c r="K20" s="197"/>
      <c r="L20" s="198"/>
      <c r="M20" s="197"/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75"/>
      <c r="AC20" s="175"/>
      <c r="AD20" s="174"/>
      <c r="AE20" s="173"/>
      <c r="AF20" s="173"/>
      <c r="AG20" s="173"/>
      <c r="AH20" s="175"/>
      <c r="AI20" s="175"/>
      <c r="AJ20" s="175"/>
      <c r="AK20" s="175"/>
      <c r="AL20" s="175"/>
      <c r="AM20" s="175"/>
      <c r="AN20" s="213"/>
      <c r="AO20" s="299"/>
      <c r="AP20" s="300">
        <f t="shared" si="0"/>
        <v>0</v>
      </c>
      <c r="AQ20" s="301">
        <f>SUM(Y3:Y34)</f>
        <v>0</v>
      </c>
      <c r="AR20" s="303"/>
      <c r="AS20" s="181">
        <f t="shared" si="1"/>
        <v>0</v>
      </c>
      <c r="AT20" s="215"/>
    </row>
    <row r="21" spans="1:193" s="147" customFormat="1" ht="23.25">
      <c r="A21" s="167">
        <v>5</v>
      </c>
      <c r="B21" s="328"/>
      <c r="C21" s="322"/>
      <c r="D21" s="324"/>
      <c r="E21" s="265"/>
      <c r="F21" s="252"/>
      <c r="G21" s="252"/>
      <c r="H21" s="263"/>
      <c r="I21" s="252"/>
      <c r="J21" s="252"/>
      <c r="K21" s="197"/>
      <c r="L21" s="173"/>
      <c r="M21" s="197"/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75"/>
      <c r="AC21" s="175"/>
      <c r="AD21" s="174"/>
      <c r="AE21" s="173"/>
      <c r="AF21" s="173"/>
      <c r="AG21" s="173"/>
      <c r="AH21" s="175"/>
      <c r="AI21" s="175"/>
      <c r="AJ21" s="175"/>
      <c r="AK21" s="175"/>
      <c r="AL21" s="175"/>
      <c r="AM21" s="175"/>
      <c r="AN21" s="213"/>
      <c r="AO21" s="299"/>
      <c r="AP21" s="300">
        <f t="shared" si="0"/>
        <v>0</v>
      </c>
      <c r="AQ21" s="301">
        <f>SUM(Z3:Z34)</f>
        <v>0</v>
      </c>
      <c r="AR21" s="303"/>
      <c r="AS21" s="181">
        <f t="shared" si="1"/>
        <v>0</v>
      </c>
      <c r="AT21" s="216"/>
    </row>
    <row r="22" spans="1:193" s="219" customFormat="1" ht="24" thickBot="1">
      <c r="A22" s="167">
        <v>6</v>
      </c>
      <c r="B22" s="266"/>
      <c r="C22" s="322"/>
      <c r="D22" s="338"/>
      <c r="E22" s="240"/>
      <c r="F22" s="197"/>
      <c r="G22" s="197"/>
      <c r="H22" s="200"/>
      <c r="I22" s="197"/>
      <c r="J22" s="197"/>
      <c r="K22" s="197"/>
      <c r="L22" s="198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75"/>
      <c r="AC22" s="175"/>
      <c r="AD22" s="174"/>
      <c r="AE22" s="173"/>
      <c r="AF22" s="173"/>
      <c r="AG22" s="173"/>
      <c r="AH22" s="175"/>
      <c r="AI22" s="175"/>
      <c r="AJ22" s="175"/>
      <c r="AK22" s="175"/>
      <c r="AL22" s="175"/>
      <c r="AM22" s="175"/>
      <c r="AN22" s="217"/>
      <c r="AO22" s="302"/>
      <c r="AP22" s="300">
        <f t="shared" si="0"/>
        <v>0</v>
      </c>
      <c r="AQ22" s="301">
        <f>SUM(AA3:AA34)</f>
        <v>0</v>
      </c>
      <c r="AR22" s="303"/>
      <c r="AS22" s="181">
        <f t="shared" si="1"/>
        <v>0</v>
      </c>
      <c r="AT22" s="216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</row>
    <row r="23" spans="1:193" s="219" customFormat="1" ht="24" thickBot="1">
      <c r="A23" s="167">
        <v>7</v>
      </c>
      <c r="B23" s="267"/>
      <c r="C23" s="322"/>
      <c r="D23" s="324"/>
      <c r="E23" s="240"/>
      <c r="F23" s="197"/>
      <c r="G23" s="197"/>
      <c r="H23" s="200"/>
      <c r="I23" s="197"/>
      <c r="J23" s="197"/>
      <c r="K23" s="197"/>
      <c r="L23" s="173"/>
      <c r="M23" s="197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75"/>
      <c r="AC23" s="175"/>
      <c r="AD23" s="174"/>
      <c r="AE23" s="173"/>
      <c r="AF23" s="173"/>
      <c r="AG23" s="173"/>
      <c r="AH23" s="175"/>
      <c r="AI23" s="175"/>
      <c r="AJ23" s="175"/>
      <c r="AK23" s="175"/>
      <c r="AL23" s="175"/>
      <c r="AM23" s="175"/>
      <c r="AN23" s="217"/>
      <c r="AO23" s="302"/>
      <c r="AP23" s="300">
        <f t="shared" si="0"/>
        <v>0</v>
      </c>
      <c r="AQ23" s="301">
        <f>SUM(AA4:AA35)</f>
        <v>0</v>
      </c>
      <c r="AR23" s="303"/>
      <c r="AS23" s="181">
        <f t="shared" si="1"/>
        <v>0</v>
      </c>
      <c r="AT23" s="216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</row>
    <row r="24" spans="1:193" s="147" customFormat="1" ht="23.25" customHeight="1">
      <c r="A24" s="167">
        <v>8</v>
      </c>
      <c r="B24" s="328"/>
      <c r="C24" s="322"/>
      <c r="D24" s="324"/>
      <c r="E24" s="264"/>
      <c r="F24" s="200"/>
      <c r="G24" s="200"/>
      <c r="H24" s="200"/>
      <c r="I24" s="197"/>
      <c r="J24" s="197"/>
      <c r="K24" s="197"/>
      <c r="L24" s="197"/>
      <c r="M24" s="197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200"/>
      <c r="AE24" s="197"/>
      <c r="AF24" s="197"/>
      <c r="AG24" s="197"/>
      <c r="AH24" s="184"/>
      <c r="AI24" s="184"/>
      <c r="AJ24" s="184"/>
      <c r="AK24" s="184"/>
      <c r="AL24" s="184"/>
      <c r="AM24" s="175"/>
      <c r="AN24" s="217"/>
      <c r="AO24" s="302"/>
      <c r="AP24" s="300">
        <f t="shared" si="0"/>
        <v>0</v>
      </c>
      <c r="AQ24" s="301">
        <f>SUM(AB3:AB34)</f>
        <v>0</v>
      </c>
      <c r="AR24" s="303"/>
      <c r="AS24" s="181">
        <f t="shared" si="1"/>
        <v>0</v>
      </c>
      <c r="AT24" s="216"/>
    </row>
    <row r="25" spans="1:193" s="147" customFormat="1" ht="23.25" customHeight="1">
      <c r="A25" s="167">
        <v>9</v>
      </c>
      <c r="B25" s="267"/>
      <c r="C25" s="322"/>
      <c r="D25" s="324"/>
      <c r="E25" s="264"/>
      <c r="F25" s="200"/>
      <c r="G25" s="200"/>
      <c r="H25" s="197"/>
      <c r="I25" s="197"/>
      <c r="J25" s="197"/>
      <c r="K25" s="197"/>
      <c r="L25" s="197"/>
      <c r="M25" s="197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84"/>
      <c r="AC25" s="184"/>
      <c r="AD25" s="200"/>
      <c r="AE25" s="197"/>
      <c r="AF25" s="197"/>
      <c r="AG25" s="197"/>
      <c r="AH25" s="184"/>
      <c r="AI25" s="184"/>
      <c r="AJ25" s="184"/>
      <c r="AK25" s="184"/>
      <c r="AL25" s="184"/>
      <c r="AM25" s="175"/>
      <c r="AN25" s="217"/>
      <c r="AO25" s="302"/>
      <c r="AP25" s="300">
        <f t="shared" si="0"/>
        <v>0</v>
      </c>
      <c r="AQ25" s="303">
        <f>SUM(AC3:AC34)</f>
        <v>0</v>
      </c>
      <c r="AR25" s="303"/>
      <c r="AS25" s="181">
        <f t="shared" si="1"/>
        <v>0</v>
      </c>
      <c r="AT25" s="216"/>
    </row>
    <row r="26" spans="1:193" s="188" customFormat="1" ht="23.25" customHeight="1" thickBot="1">
      <c r="A26" s="167">
        <v>10</v>
      </c>
      <c r="B26" s="507"/>
      <c r="C26" s="322"/>
      <c r="D26" s="324"/>
      <c r="E26" s="264"/>
      <c r="F26" s="200"/>
      <c r="G26" s="200"/>
      <c r="H26" s="197"/>
      <c r="I26" s="197"/>
      <c r="J26" s="197"/>
      <c r="K26" s="175"/>
      <c r="L26" s="175"/>
      <c r="M26" s="175"/>
      <c r="N26" s="175"/>
      <c r="O26" s="175"/>
      <c r="P26" s="175"/>
      <c r="Q26" s="175"/>
      <c r="R26" s="175"/>
      <c r="S26" s="175"/>
      <c r="T26" s="178"/>
      <c r="U26" s="178"/>
      <c r="V26" s="178"/>
      <c r="W26" s="178"/>
      <c r="X26" s="174"/>
      <c r="Y26" s="174"/>
      <c r="Z26" s="174"/>
      <c r="AA26" s="174"/>
      <c r="AB26" s="200"/>
      <c r="AC26" s="200"/>
      <c r="AD26" s="200"/>
      <c r="AE26" s="197"/>
      <c r="AF26" s="197"/>
      <c r="AG26" s="197"/>
      <c r="AH26" s="184"/>
      <c r="AI26" s="184"/>
      <c r="AJ26" s="184"/>
      <c r="AK26" s="184"/>
      <c r="AL26" s="184"/>
      <c r="AM26" s="175"/>
      <c r="AN26" s="217"/>
      <c r="AO26" s="218"/>
      <c r="AP26" s="214">
        <f t="shared" si="0"/>
        <v>0</v>
      </c>
      <c r="AQ26" s="222">
        <f>SUM(AD3:AD34)</f>
        <v>0</v>
      </c>
      <c r="AR26" s="222"/>
      <c r="AS26" s="181">
        <f t="shared" si="1"/>
        <v>0</v>
      </c>
      <c r="AT26" s="216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</row>
    <row r="27" spans="1:193" s="147" customFormat="1" ht="23.25" customHeight="1">
      <c r="A27" s="167">
        <v>11</v>
      </c>
      <c r="B27" s="367"/>
      <c r="C27" s="367"/>
      <c r="D27" s="508"/>
      <c r="E27" s="240"/>
      <c r="F27" s="197"/>
      <c r="G27" s="197"/>
      <c r="H27" s="197"/>
      <c r="I27" s="241"/>
      <c r="J27" s="197"/>
      <c r="K27" s="175"/>
      <c r="L27" s="175"/>
      <c r="M27" s="175"/>
      <c r="N27" s="175"/>
      <c r="O27" s="175"/>
      <c r="P27" s="175"/>
      <c r="Q27" s="175"/>
      <c r="R27" s="175"/>
      <c r="S27" s="175"/>
      <c r="T27" s="183"/>
      <c r="U27" s="183"/>
      <c r="V27" s="183"/>
      <c r="W27" s="183"/>
      <c r="X27" s="173"/>
      <c r="Y27" s="173"/>
      <c r="Z27" s="173"/>
      <c r="AA27" s="173"/>
      <c r="AB27" s="197"/>
      <c r="AC27" s="197"/>
      <c r="AD27" s="197"/>
      <c r="AE27" s="197"/>
      <c r="AF27" s="197"/>
      <c r="AG27" s="197"/>
      <c r="AH27" s="184"/>
      <c r="AI27" s="184"/>
      <c r="AJ27" s="184"/>
      <c r="AK27" s="184"/>
      <c r="AL27" s="184"/>
      <c r="AM27" s="175"/>
      <c r="AN27" s="217"/>
      <c r="AO27" s="218"/>
      <c r="AP27" s="214">
        <f t="shared" si="0"/>
        <v>0</v>
      </c>
      <c r="AQ27" s="222">
        <f>SUM(AE3:AE34)</f>
        <v>0</v>
      </c>
      <c r="AR27" s="222"/>
      <c r="AS27" s="181">
        <f t="shared" si="1"/>
        <v>0</v>
      </c>
      <c r="AT27" s="216"/>
    </row>
    <row r="28" spans="1:193" s="147" customFormat="1" ht="23.25" customHeight="1">
      <c r="A28" s="167">
        <v>12</v>
      </c>
      <c r="B28" s="220"/>
      <c r="C28" s="220"/>
      <c r="D28" s="221"/>
      <c r="E28" s="171"/>
      <c r="F28" s="173"/>
      <c r="G28" s="173"/>
      <c r="H28" s="173"/>
      <c r="I28" s="173"/>
      <c r="J28" s="173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204"/>
      <c r="Y28" s="204"/>
      <c r="Z28" s="204"/>
      <c r="AA28" s="204"/>
      <c r="AB28" s="201"/>
      <c r="AC28" s="201"/>
      <c r="AD28" s="201"/>
      <c r="AE28" s="201"/>
      <c r="AF28" s="201"/>
      <c r="AG28" s="201"/>
      <c r="AH28" s="184"/>
      <c r="AI28" s="184"/>
      <c r="AJ28" s="184"/>
      <c r="AK28" s="184"/>
      <c r="AL28" s="184"/>
      <c r="AM28" s="175"/>
      <c r="AN28" s="217"/>
      <c r="AO28" s="218"/>
      <c r="AP28" s="214">
        <f t="shared" si="0"/>
        <v>0</v>
      </c>
      <c r="AQ28" s="222">
        <f>SUM(AF3:AF34)</f>
        <v>0</v>
      </c>
      <c r="AR28" s="222"/>
      <c r="AS28" s="181">
        <f t="shared" si="1"/>
        <v>0</v>
      </c>
      <c r="AT28" s="216"/>
    </row>
    <row r="29" spans="1:193" s="219" customFormat="1" ht="23.25" customHeight="1" thickBot="1">
      <c r="A29" s="203">
        <v>13</v>
      </c>
      <c r="B29" s="220"/>
      <c r="C29" s="220"/>
      <c r="D29" s="221"/>
      <c r="E29" s="240"/>
      <c r="F29" s="197"/>
      <c r="G29" s="197"/>
      <c r="H29" s="241"/>
      <c r="I29" s="197"/>
      <c r="J29" s="197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204"/>
      <c r="Y29" s="204"/>
      <c r="Z29" s="204"/>
      <c r="AA29" s="204"/>
      <c r="AB29" s="201"/>
      <c r="AC29" s="201"/>
      <c r="AD29" s="201"/>
      <c r="AE29" s="201"/>
      <c r="AF29" s="201"/>
      <c r="AG29" s="201"/>
      <c r="AH29" s="184"/>
      <c r="AI29" s="184"/>
      <c r="AJ29" s="184"/>
      <c r="AK29" s="184"/>
      <c r="AL29" s="184"/>
      <c r="AM29" s="175"/>
      <c r="AN29" s="217"/>
      <c r="AO29" s="218"/>
      <c r="AP29" s="214">
        <f t="shared" si="0"/>
        <v>0</v>
      </c>
      <c r="AQ29" s="222">
        <f>SUM(AG3:AG34)</f>
        <v>0</v>
      </c>
      <c r="AR29" s="222"/>
      <c r="AS29" s="181">
        <f t="shared" si="1"/>
        <v>0</v>
      </c>
      <c r="AT29" s="216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</row>
    <row r="30" spans="1:193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5"/>
      <c r="Y30" s="175"/>
      <c r="Z30" s="175"/>
      <c r="AA30" s="175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75"/>
      <c r="AN30" s="226"/>
      <c r="AO30" s="227"/>
      <c r="AP30" s="228">
        <f t="shared" si="0"/>
        <v>0</v>
      </c>
      <c r="AQ30" s="229">
        <f>SUM(AH3:AH34)</f>
        <v>0</v>
      </c>
      <c r="AR30" s="229"/>
      <c r="AS30" s="181">
        <f t="shared" si="1"/>
        <v>0</v>
      </c>
      <c r="AT30" s="212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</row>
    <row r="31" spans="1:193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5"/>
      <c r="Y31" s="175"/>
      <c r="Z31" s="175"/>
      <c r="AA31" s="175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75"/>
      <c r="AN31" s="230"/>
      <c r="AO31" s="231"/>
      <c r="AP31" s="214">
        <f t="shared" si="0"/>
        <v>0</v>
      </c>
      <c r="AQ31" s="222">
        <f>SUM(AI3:AI34)</f>
        <v>0</v>
      </c>
      <c r="AR31" s="222"/>
      <c r="AS31" s="181">
        <f t="shared" si="1"/>
        <v>0</v>
      </c>
      <c r="AT31" s="215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</row>
    <row r="32" spans="1:193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5"/>
      <c r="Y32" s="175"/>
      <c r="Z32" s="175"/>
      <c r="AA32" s="175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75"/>
      <c r="AN32" s="230"/>
      <c r="AO32" s="231"/>
      <c r="AP32" s="214">
        <f t="shared" si="0"/>
        <v>0</v>
      </c>
      <c r="AQ32" s="222">
        <f>SUM(AJ3:AJ34)</f>
        <v>0</v>
      </c>
      <c r="AR32" s="222"/>
      <c r="AS32" s="181">
        <f t="shared" si="1"/>
        <v>0</v>
      </c>
      <c r="AT32" s="215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</row>
    <row r="33" spans="1:193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5"/>
      <c r="Y33" s="175"/>
      <c r="Z33" s="175"/>
      <c r="AA33" s="175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75"/>
      <c r="AN33" s="230"/>
      <c r="AO33" s="231"/>
      <c r="AP33" s="214">
        <f t="shared" si="0"/>
        <v>0</v>
      </c>
      <c r="AQ33" s="222">
        <f>SUM(AK3:AK34)</f>
        <v>0</v>
      </c>
      <c r="AR33" s="222"/>
      <c r="AS33" s="181">
        <f t="shared" si="1"/>
        <v>0</v>
      </c>
      <c r="AT33" s="215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</row>
    <row r="34" spans="1:193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5"/>
      <c r="Y34" s="175"/>
      <c r="Z34" s="175"/>
      <c r="AA34" s="175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75"/>
      <c r="AN34" s="230"/>
      <c r="AO34" s="231"/>
      <c r="AP34" s="214">
        <f t="shared" si="0"/>
        <v>0</v>
      </c>
      <c r="AQ34" s="222">
        <f>SUM(AL3:AL34)</f>
        <v>0</v>
      </c>
      <c r="AR34" s="222"/>
      <c r="AS34" s="181">
        <f t="shared" si="1"/>
        <v>0</v>
      </c>
      <c r="AT34" s="215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</row>
    <row r="35" spans="1:193" s="147" customFormat="1" ht="24.95" customHeight="1"/>
    <row r="36" spans="1:193" s="147" customFormat="1" ht="24.95" customHeight="1"/>
    <row r="37" spans="1:193" s="147" customFormat="1" ht="24.95" customHeight="1"/>
    <row r="38" spans="1:193" s="147" customFormat="1" ht="24.95" customHeight="1"/>
    <row r="39" spans="1:193" s="147" customFormat="1" ht="24.95" customHeight="1"/>
    <row r="40" spans="1:193" s="147" customFormat="1" ht="24.95" customHeight="1"/>
    <row r="41" spans="1:193" s="147" customFormat="1" ht="24.95" customHeight="1">
      <c r="J41" s="236"/>
      <c r="V41" s="237"/>
    </row>
    <row r="42" spans="1:193" s="147" customFormat="1" ht="24.95" customHeight="1"/>
    <row r="43" spans="1:193" s="147" customFormat="1" ht="24.95" customHeight="1"/>
    <row r="44" spans="1:193" s="147" customFormat="1" ht="24.95" customHeight="1"/>
    <row r="45" spans="1:193" s="147" customFormat="1" ht="24.95" customHeight="1"/>
    <row r="46" spans="1:193" s="147" customFormat="1" ht="24.95" customHeight="1"/>
    <row r="47" spans="1:193" s="147" customFormat="1" ht="24.95" customHeight="1"/>
    <row r="48" spans="1:193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T1:AT2"/>
  </mergeCells>
  <conditionalFormatting sqref="AB11:AD11">
    <cfRule type="cellIs" dxfId="193" priority="21" stopIfTrue="1" operator="equal">
      <formula>5</formula>
    </cfRule>
  </conditionalFormatting>
  <conditionalFormatting sqref="E10:R11 T13:T19 E30:T35 S20:T22 N23:T25 K26:T29 S11:AA11 E3:K9">
    <cfRule type="cellIs" dxfId="192" priority="20" stopIfTrue="1" operator="equal">
      <formula>5</formula>
    </cfRule>
  </conditionalFormatting>
  <conditionalFormatting sqref="T12:U12 W12:AA12">
    <cfRule type="cellIs" dxfId="191" priority="19" stopIfTrue="1" operator="equal">
      <formula>5</formula>
    </cfRule>
  </conditionalFormatting>
  <conditionalFormatting sqref="N20:R22">
    <cfRule type="cellIs" dxfId="190" priority="18" stopIfTrue="1" operator="equal">
      <formula>5</formula>
    </cfRule>
  </conditionalFormatting>
  <conditionalFormatting sqref="AB13:AC14">
    <cfRule type="cellIs" dxfId="189" priority="17" stopIfTrue="1" operator="equal">
      <formula>5</formula>
    </cfRule>
  </conditionalFormatting>
  <conditionalFormatting sqref="AD15:AE16">
    <cfRule type="cellIs" dxfId="188" priority="16" stopIfTrue="1" operator="equal">
      <formula>5</formula>
    </cfRule>
  </conditionalFormatting>
  <conditionalFormatting sqref="K20:M25">
    <cfRule type="cellIs" dxfId="187" priority="15" stopIfTrue="1" operator="equal">
      <formula>5</formula>
    </cfRule>
  </conditionalFormatting>
  <conditionalFormatting sqref="E20:J20">
    <cfRule type="cellIs" dxfId="186" priority="14" stopIfTrue="1" operator="equal">
      <formula>5</formula>
    </cfRule>
  </conditionalFormatting>
  <conditionalFormatting sqref="E27:J29">
    <cfRule type="cellIs" dxfId="185" priority="13" stopIfTrue="1" operator="equal">
      <formula>5</formula>
    </cfRule>
  </conditionalFormatting>
  <conditionalFormatting sqref="S3:S8">
    <cfRule type="cellIs" dxfId="184" priority="12" stopIfTrue="1" operator="equal">
      <formula>5</formula>
    </cfRule>
  </conditionalFormatting>
  <conditionalFormatting sqref="E21:J26">
    <cfRule type="cellIs" dxfId="183" priority="11" stopIfTrue="1" operator="equal">
      <formula>5</formula>
    </cfRule>
  </conditionalFormatting>
  <conditionalFormatting sqref="S9:S10">
    <cfRule type="cellIs" dxfId="182" priority="10" stopIfTrue="1" operator="equal">
      <formula>5</formula>
    </cfRule>
  </conditionalFormatting>
  <conditionalFormatting sqref="T3:AG10">
    <cfRule type="cellIs" dxfId="181" priority="9" stopIfTrue="1" operator="equal">
      <formula>5</formula>
    </cfRule>
  </conditionalFormatting>
  <conditionalFormatting sqref="AH3:AI8">
    <cfRule type="cellIs" dxfId="180" priority="8" stopIfTrue="1" operator="equal">
      <formula>5</formula>
    </cfRule>
  </conditionalFormatting>
  <conditionalFormatting sqref="AH9:AI10">
    <cfRule type="cellIs" dxfId="179" priority="7" stopIfTrue="1" operator="equal">
      <formula>5</formula>
    </cfRule>
  </conditionalFormatting>
  <conditionalFormatting sqref="M12:R19">
    <cfRule type="cellIs" dxfId="178" priority="6" stopIfTrue="1" operator="equal">
      <formula>5</formula>
    </cfRule>
  </conditionalFormatting>
  <conditionalFormatting sqref="S12:S17">
    <cfRule type="cellIs" dxfId="177" priority="5" stopIfTrue="1" operator="equal">
      <formula>5</formula>
    </cfRule>
  </conditionalFormatting>
  <conditionalFormatting sqref="S18:S19">
    <cfRule type="cellIs" dxfId="176" priority="4" stopIfTrue="1" operator="equal">
      <formula>5</formula>
    </cfRule>
  </conditionalFormatting>
  <conditionalFormatting sqref="E19:L19 L12:L18">
    <cfRule type="cellIs" dxfId="175" priority="3" stopIfTrue="1" operator="equal">
      <formula>5</formula>
    </cfRule>
  </conditionalFormatting>
  <conditionalFormatting sqref="L3:R9">
    <cfRule type="cellIs" dxfId="174" priority="2" stopIfTrue="1" operator="equal">
      <formula>5</formula>
    </cfRule>
  </conditionalFormatting>
  <conditionalFormatting sqref="E12:K18">
    <cfRule type="cellIs" dxfId="173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596F-1564-461A-B74F-E2F391C10E31}">
  <sheetPr>
    <tabColor rgb="FF7030A0"/>
  </sheetPr>
  <dimension ref="A1:GJ215"/>
  <sheetViews>
    <sheetView zoomScale="75" zoomScaleNormal="75" workbookViewId="0">
      <selection activeCell="AS3" sqref="AS3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1" width="4.125" customWidth="1"/>
    <col min="12" max="12" width="4.125" style="150" customWidth="1"/>
    <col min="13" max="16" width="4.125" style="147" customWidth="1"/>
    <col min="17" max="18" width="4.125" customWidth="1"/>
    <col min="19" max="19" width="4.125" hidden="1" customWidth="1"/>
    <col min="20" max="20" width="4.125" style="150" hidden="1" customWidth="1"/>
    <col min="21" max="22" width="4.125" hidden="1" customWidth="1"/>
    <col min="23" max="23" width="4.125" style="150" hidden="1" customWidth="1"/>
    <col min="24" max="24" width="4.125" style="6" hidden="1" customWidth="1"/>
    <col min="25" max="25" width="4.125" hidden="1" customWidth="1"/>
    <col min="26" max="26" width="4.125" style="150" hidden="1" customWidth="1"/>
    <col min="27" max="28" width="4.125" hidden="1" customWidth="1"/>
    <col min="29" max="29" width="4.125" style="150" hidden="1" customWidth="1"/>
    <col min="30" max="38" width="4.125" hidden="1" customWidth="1"/>
    <col min="39" max="40" width="5.625" customWidth="1"/>
    <col min="41" max="42" width="6.75" customWidth="1"/>
    <col min="43" max="43" width="10.875" hidden="1" customWidth="1"/>
    <col min="44" max="45" width="6.75" customWidth="1"/>
    <col min="46" max="46" width="13.5" customWidth="1"/>
    <col min="47" max="224" width="8" customWidth="1"/>
    <col min="259" max="259" width="4.125" customWidth="1"/>
    <col min="260" max="260" width="35.625" customWidth="1"/>
    <col min="262" max="262" width="8.5" customWidth="1"/>
    <col min="263" max="282" width="4.125" customWidth="1"/>
    <col min="283" max="295" width="0" hidden="1" customWidth="1"/>
    <col min="296" max="297" width="7.625" customWidth="1"/>
    <col min="298" max="301" width="6.75" customWidth="1"/>
    <col min="302" max="480" width="8" customWidth="1"/>
    <col min="515" max="515" width="4.125" customWidth="1"/>
    <col min="516" max="516" width="35.625" customWidth="1"/>
    <col min="518" max="518" width="8.5" customWidth="1"/>
    <col min="519" max="538" width="4.125" customWidth="1"/>
    <col min="539" max="551" width="0" hidden="1" customWidth="1"/>
    <col min="552" max="553" width="7.625" customWidth="1"/>
    <col min="554" max="557" width="6.75" customWidth="1"/>
    <col min="558" max="736" width="8" customWidth="1"/>
    <col min="771" max="771" width="4.125" customWidth="1"/>
    <col min="772" max="772" width="35.625" customWidth="1"/>
    <col min="774" max="774" width="8.5" customWidth="1"/>
    <col min="775" max="794" width="4.125" customWidth="1"/>
    <col min="795" max="807" width="0" hidden="1" customWidth="1"/>
    <col min="808" max="809" width="7.625" customWidth="1"/>
    <col min="810" max="813" width="6.75" customWidth="1"/>
    <col min="814" max="992" width="8" customWidth="1"/>
    <col min="1027" max="1027" width="4.125" customWidth="1"/>
    <col min="1028" max="1028" width="35.625" customWidth="1"/>
    <col min="1030" max="1030" width="8.5" customWidth="1"/>
    <col min="1031" max="1050" width="4.125" customWidth="1"/>
    <col min="1051" max="1063" width="0" hidden="1" customWidth="1"/>
    <col min="1064" max="1065" width="7.625" customWidth="1"/>
    <col min="1066" max="1069" width="6.75" customWidth="1"/>
    <col min="1070" max="1248" width="8" customWidth="1"/>
    <col min="1283" max="1283" width="4.125" customWidth="1"/>
    <col min="1284" max="1284" width="35.625" customWidth="1"/>
    <col min="1286" max="1286" width="8.5" customWidth="1"/>
    <col min="1287" max="1306" width="4.125" customWidth="1"/>
    <col min="1307" max="1319" width="0" hidden="1" customWidth="1"/>
    <col min="1320" max="1321" width="7.625" customWidth="1"/>
    <col min="1322" max="1325" width="6.75" customWidth="1"/>
    <col min="1326" max="1504" width="8" customWidth="1"/>
    <col min="1539" max="1539" width="4.125" customWidth="1"/>
    <col min="1540" max="1540" width="35.625" customWidth="1"/>
    <col min="1542" max="1542" width="8.5" customWidth="1"/>
    <col min="1543" max="1562" width="4.125" customWidth="1"/>
    <col min="1563" max="1575" width="0" hidden="1" customWidth="1"/>
    <col min="1576" max="1577" width="7.625" customWidth="1"/>
    <col min="1578" max="1581" width="6.75" customWidth="1"/>
    <col min="1582" max="1760" width="8" customWidth="1"/>
    <col min="1795" max="1795" width="4.125" customWidth="1"/>
    <col min="1796" max="1796" width="35.625" customWidth="1"/>
    <col min="1798" max="1798" width="8.5" customWidth="1"/>
    <col min="1799" max="1818" width="4.125" customWidth="1"/>
    <col min="1819" max="1831" width="0" hidden="1" customWidth="1"/>
    <col min="1832" max="1833" width="7.625" customWidth="1"/>
    <col min="1834" max="1837" width="6.75" customWidth="1"/>
    <col min="1838" max="2016" width="8" customWidth="1"/>
    <col min="2051" max="2051" width="4.125" customWidth="1"/>
    <col min="2052" max="2052" width="35.625" customWidth="1"/>
    <col min="2054" max="2054" width="8.5" customWidth="1"/>
    <col min="2055" max="2074" width="4.125" customWidth="1"/>
    <col min="2075" max="2087" width="0" hidden="1" customWidth="1"/>
    <col min="2088" max="2089" width="7.625" customWidth="1"/>
    <col min="2090" max="2093" width="6.75" customWidth="1"/>
    <col min="2094" max="2272" width="8" customWidth="1"/>
    <col min="2307" max="2307" width="4.125" customWidth="1"/>
    <col min="2308" max="2308" width="35.625" customWidth="1"/>
    <col min="2310" max="2310" width="8.5" customWidth="1"/>
    <col min="2311" max="2330" width="4.125" customWidth="1"/>
    <col min="2331" max="2343" width="0" hidden="1" customWidth="1"/>
    <col min="2344" max="2345" width="7.625" customWidth="1"/>
    <col min="2346" max="2349" width="6.75" customWidth="1"/>
    <col min="2350" max="2528" width="8" customWidth="1"/>
    <col min="2563" max="2563" width="4.125" customWidth="1"/>
    <col min="2564" max="2564" width="35.625" customWidth="1"/>
    <col min="2566" max="2566" width="8.5" customWidth="1"/>
    <col min="2567" max="2586" width="4.125" customWidth="1"/>
    <col min="2587" max="2599" width="0" hidden="1" customWidth="1"/>
    <col min="2600" max="2601" width="7.625" customWidth="1"/>
    <col min="2602" max="2605" width="6.75" customWidth="1"/>
    <col min="2606" max="2784" width="8" customWidth="1"/>
    <col min="2819" max="2819" width="4.125" customWidth="1"/>
    <col min="2820" max="2820" width="35.625" customWidth="1"/>
    <col min="2822" max="2822" width="8.5" customWidth="1"/>
    <col min="2823" max="2842" width="4.125" customWidth="1"/>
    <col min="2843" max="2855" width="0" hidden="1" customWidth="1"/>
    <col min="2856" max="2857" width="7.625" customWidth="1"/>
    <col min="2858" max="2861" width="6.75" customWidth="1"/>
    <col min="2862" max="3040" width="8" customWidth="1"/>
    <col min="3075" max="3075" width="4.125" customWidth="1"/>
    <col min="3076" max="3076" width="35.625" customWidth="1"/>
    <col min="3078" max="3078" width="8.5" customWidth="1"/>
    <col min="3079" max="3098" width="4.125" customWidth="1"/>
    <col min="3099" max="3111" width="0" hidden="1" customWidth="1"/>
    <col min="3112" max="3113" width="7.625" customWidth="1"/>
    <col min="3114" max="3117" width="6.75" customWidth="1"/>
    <col min="3118" max="3296" width="8" customWidth="1"/>
    <col min="3331" max="3331" width="4.125" customWidth="1"/>
    <col min="3332" max="3332" width="35.625" customWidth="1"/>
    <col min="3334" max="3334" width="8.5" customWidth="1"/>
    <col min="3335" max="3354" width="4.125" customWidth="1"/>
    <col min="3355" max="3367" width="0" hidden="1" customWidth="1"/>
    <col min="3368" max="3369" width="7.625" customWidth="1"/>
    <col min="3370" max="3373" width="6.75" customWidth="1"/>
    <col min="3374" max="3552" width="8" customWidth="1"/>
    <col min="3587" max="3587" width="4.125" customWidth="1"/>
    <col min="3588" max="3588" width="35.625" customWidth="1"/>
    <col min="3590" max="3590" width="8.5" customWidth="1"/>
    <col min="3591" max="3610" width="4.125" customWidth="1"/>
    <col min="3611" max="3623" width="0" hidden="1" customWidth="1"/>
    <col min="3624" max="3625" width="7.625" customWidth="1"/>
    <col min="3626" max="3629" width="6.75" customWidth="1"/>
    <col min="3630" max="3808" width="8" customWidth="1"/>
    <col min="3843" max="3843" width="4.125" customWidth="1"/>
    <col min="3844" max="3844" width="35.625" customWidth="1"/>
    <col min="3846" max="3846" width="8.5" customWidth="1"/>
    <col min="3847" max="3866" width="4.125" customWidth="1"/>
    <col min="3867" max="3879" width="0" hidden="1" customWidth="1"/>
    <col min="3880" max="3881" width="7.625" customWidth="1"/>
    <col min="3882" max="3885" width="6.75" customWidth="1"/>
    <col min="3886" max="4064" width="8" customWidth="1"/>
    <col min="4099" max="4099" width="4.125" customWidth="1"/>
    <col min="4100" max="4100" width="35.625" customWidth="1"/>
    <col min="4102" max="4102" width="8.5" customWidth="1"/>
    <col min="4103" max="4122" width="4.125" customWidth="1"/>
    <col min="4123" max="4135" width="0" hidden="1" customWidth="1"/>
    <col min="4136" max="4137" width="7.625" customWidth="1"/>
    <col min="4138" max="4141" width="6.75" customWidth="1"/>
    <col min="4142" max="4320" width="8" customWidth="1"/>
    <col min="4355" max="4355" width="4.125" customWidth="1"/>
    <col min="4356" max="4356" width="35.625" customWidth="1"/>
    <col min="4358" max="4358" width="8.5" customWidth="1"/>
    <col min="4359" max="4378" width="4.125" customWidth="1"/>
    <col min="4379" max="4391" width="0" hidden="1" customWidth="1"/>
    <col min="4392" max="4393" width="7.625" customWidth="1"/>
    <col min="4394" max="4397" width="6.75" customWidth="1"/>
    <col min="4398" max="4576" width="8" customWidth="1"/>
    <col min="4611" max="4611" width="4.125" customWidth="1"/>
    <col min="4612" max="4612" width="35.625" customWidth="1"/>
    <col min="4614" max="4614" width="8.5" customWidth="1"/>
    <col min="4615" max="4634" width="4.125" customWidth="1"/>
    <col min="4635" max="4647" width="0" hidden="1" customWidth="1"/>
    <col min="4648" max="4649" width="7.625" customWidth="1"/>
    <col min="4650" max="4653" width="6.75" customWidth="1"/>
    <col min="4654" max="4832" width="8" customWidth="1"/>
    <col min="4867" max="4867" width="4.125" customWidth="1"/>
    <col min="4868" max="4868" width="35.625" customWidth="1"/>
    <col min="4870" max="4870" width="8.5" customWidth="1"/>
    <col min="4871" max="4890" width="4.125" customWidth="1"/>
    <col min="4891" max="4903" width="0" hidden="1" customWidth="1"/>
    <col min="4904" max="4905" width="7.625" customWidth="1"/>
    <col min="4906" max="4909" width="6.75" customWidth="1"/>
    <col min="4910" max="5088" width="8" customWidth="1"/>
    <col min="5123" max="5123" width="4.125" customWidth="1"/>
    <col min="5124" max="5124" width="35.625" customWidth="1"/>
    <col min="5126" max="5126" width="8.5" customWidth="1"/>
    <col min="5127" max="5146" width="4.125" customWidth="1"/>
    <col min="5147" max="5159" width="0" hidden="1" customWidth="1"/>
    <col min="5160" max="5161" width="7.625" customWidth="1"/>
    <col min="5162" max="5165" width="6.75" customWidth="1"/>
    <col min="5166" max="5344" width="8" customWidth="1"/>
    <col min="5379" max="5379" width="4.125" customWidth="1"/>
    <col min="5380" max="5380" width="35.625" customWidth="1"/>
    <col min="5382" max="5382" width="8.5" customWidth="1"/>
    <col min="5383" max="5402" width="4.125" customWidth="1"/>
    <col min="5403" max="5415" width="0" hidden="1" customWidth="1"/>
    <col min="5416" max="5417" width="7.625" customWidth="1"/>
    <col min="5418" max="5421" width="6.75" customWidth="1"/>
    <col min="5422" max="5600" width="8" customWidth="1"/>
    <col min="5635" max="5635" width="4.125" customWidth="1"/>
    <col min="5636" max="5636" width="35.625" customWidth="1"/>
    <col min="5638" max="5638" width="8.5" customWidth="1"/>
    <col min="5639" max="5658" width="4.125" customWidth="1"/>
    <col min="5659" max="5671" width="0" hidden="1" customWidth="1"/>
    <col min="5672" max="5673" width="7.625" customWidth="1"/>
    <col min="5674" max="5677" width="6.75" customWidth="1"/>
    <col min="5678" max="5856" width="8" customWidth="1"/>
    <col min="5891" max="5891" width="4.125" customWidth="1"/>
    <col min="5892" max="5892" width="35.625" customWidth="1"/>
    <col min="5894" max="5894" width="8.5" customWidth="1"/>
    <col min="5895" max="5914" width="4.125" customWidth="1"/>
    <col min="5915" max="5927" width="0" hidden="1" customWidth="1"/>
    <col min="5928" max="5929" width="7.625" customWidth="1"/>
    <col min="5930" max="5933" width="6.75" customWidth="1"/>
    <col min="5934" max="6112" width="8" customWidth="1"/>
    <col min="6147" max="6147" width="4.125" customWidth="1"/>
    <col min="6148" max="6148" width="35.625" customWidth="1"/>
    <col min="6150" max="6150" width="8.5" customWidth="1"/>
    <col min="6151" max="6170" width="4.125" customWidth="1"/>
    <col min="6171" max="6183" width="0" hidden="1" customWidth="1"/>
    <col min="6184" max="6185" width="7.625" customWidth="1"/>
    <col min="6186" max="6189" width="6.75" customWidth="1"/>
    <col min="6190" max="6368" width="8" customWidth="1"/>
    <col min="6403" max="6403" width="4.125" customWidth="1"/>
    <col min="6404" max="6404" width="35.625" customWidth="1"/>
    <col min="6406" max="6406" width="8.5" customWidth="1"/>
    <col min="6407" max="6426" width="4.125" customWidth="1"/>
    <col min="6427" max="6439" width="0" hidden="1" customWidth="1"/>
    <col min="6440" max="6441" width="7.625" customWidth="1"/>
    <col min="6442" max="6445" width="6.75" customWidth="1"/>
    <col min="6446" max="6624" width="8" customWidth="1"/>
    <col min="6659" max="6659" width="4.125" customWidth="1"/>
    <col min="6660" max="6660" width="35.625" customWidth="1"/>
    <col min="6662" max="6662" width="8.5" customWidth="1"/>
    <col min="6663" max="6682" width="4.125" customWidth="1"/>
    <col min="6683" max="6695" width="0" hidden="1" customWidth="1"/>
    <col min="6696" max="6697" width="7.625" customWidth="1"/>
    <col min="6698" max="6701" width="6.75" customWidth="1"/>
    <col min="6702" max="6880" width="8" customWidth="1"/>
    <col min="6915" max="6915" width="4.125" customWidth="1"/>
    <col min="6916" max="6916" width="35.625" customWidth="1"/>
    <col min="6918" max="6918" width="8.5" customWidth="1"/>
    <col min="6919" max="6938" width="4.125" customWidth="1"/>
    <col min="6939" max="6951" width="0" hidden="1" customWidth="1"/>
    <col min="6952" max="6953" width="7.625" customWidth="1"/>
    <col min="6954" max="6957" width="6.75" customWidth="1"/>
    <col min="6958" max="7136" width="8" customWidth="1"/>
    <col min="7171" max="7171" width="4.125" customWidth="1"/>
    <col min="7172" max="7172" width="35.625" customWidth="1"/>
    <col min="7174" max="7174" width="8.5" customWidth="1"/>
    <col min="7175" max="7194" width="4.125" customWidth="1"/>
    <col min="7195" max="7207" width="0" hidden="1" customWidth="1"/>
    <col min="7208" max="7209" width="7.625" customWidth="1"/>
    <col min="7210" max="7213" width="6.75" customWidth="1"/>
    <col min="7214" max="7392" width="8" customWidth="1"/>
    <col min="7427" max="7427" width="4.125" customWidth="1"/>
    <col min="7428" max="7428" width="35.625" customWidth="1"/>
    <col min="7430" max="7430" width="8.5" customWidth="1"/>
    <col min="7431" max="7450" width="4.125" customWidth="1"/>
    <col min="7451" max="7463" width="0" hidden="1" customWidth="1"/>
    <col min="7464" max="7465" width="7.625" customWidth="1"/>
    <col min="7466" max="7469" width="6.75" customWidth="1"/>
    <col min="7470" max="7648" width="8" customWidth="1"/>
    <col min="7683" max="7683" width="4.125" customWidth="1"/>
    <col min="7684" max="7684" width="35.625" customWidth="1"/>
    <col min="7686" max="7686" width="8.5" customWidth="1"/>
    <col min="7687" max="7706" width="4.125" customWidth="1"/>
    <col min="7707" max="7719" width="0" hidden="1" customWidth="1"/>
    <col min="7720" max="7721" width="7.625" customWidth="1"/>
    <col min="7722" max="7725" width="6.75" customWidth="1"/>
    <col min="7726" max="7904" width="8" customWidth="1"/>
    <col min="7939" max="7939" width="4.125" customWidth="1"/>
    <col min="7940" max="7940" width="35.625" customWidth="1"/>
    <col min="7942" max="7942" width="8.5" customWidth="1"/>
    <col min="7943" max="7962" width="4.125" customWidth="1"/>
    <col min="7963" max="7975" width="0" hidden="1" customWidth="1"/>
    <col min="7976" max="7977" width="7.625" customWidth="1"/>
    <col min="7978" max="7981" width="6.75" customWidth="1"/>
    <col min="7982" max="8160" width="8" customWidth="1"/>
    <col min="8195" max="8195" width="4.125" customWidth="1"/>
    <col min="8196" max="8196" width="35.625" customWidth="1"/>
    <col min="8198" max="8198" width="8.5" customWidth="1"/>
    <col min="8199" max="8218" width="4.125" customWidth="1"/>
    <col min="8219" max="8231" width="0" hidden="1" customWidth="1"/>
    <col min="8232" max="8233" width="7.625" customWidth="1"/>
    <col min="8234" max="8237" width="6.75" customWidth="1"/>
    <col min="8238" max="8416" width="8" customWidth="1"/>
    <col min="8451" max="8451" width="4.125" customWidth="1"/>
    <col min="8452" max="8452" width="35.625" customWidth="1"/>
    <col min="8454" max="8454" width="8.5" customWidth="1"/>
    <col min="8455" max="8474" width="4.125" customWidth="1"/>
    <col min="8475" max="8487" width="0" hidden="1" customWidth="1"/>
    <col min="8488" max="8489" width="7.625" customWidth="1"/>
    <col min="8490" max="8493" width="6.75" customWidth="1"/>
    <col min="8494" max="8672" width="8" customWidth="1"/>
    <col min="8707" max="8707" width="4.125" customWidth="1"/>
    <col min="8708" max="8708" width="35.625" customWidth="1"/>
    <col min="8710" max="8710" width="8.5" customWidth="1"/>
    <col min="8711" max="8730" width="4.125" customWidth="1"/>
    <col min="8731" max="8743" width="0" hidden="1" customWidth="1"/>
    <col min="8744" max="8745" width="7.625" customWidth="1"/>
    <col min="8746" max="8749" width="6.75" customWidth="1"/>
    <col min="8750" max="8928" width="8" customWidth="1"/>
    <col min="8963" max="8963" width="4.125" customWidth="1"/>
    <col min="8964" max="8964" width="35.625" customWidth="1"/>
    <col min="8966" max="8966" width="8.5" customWidth="1"/>
    <col min="8967" max="8986" width="4.125" customWidth="1"/>
    <col min="8987" max="8999" width="0" hidden="1" customWidth="1"/>
    <col min="9000" max="9001" width="7.625" customWidth="1"/>
    <col min="9002" max="9005" width="6.75" customWidth="1"/>
    <col min="9006" max="9184" width="8" customWidth="1"/>
    <col min="9219" max="9219" width="4.125" customWidth="1"/>
    <col min="9220" max="9220" width="35.625" customWidth="1"/>
    <col min="9222" max="9222" width="8.5" customWidth="1"/>
    <col min="9223" max="9242" width="4.125" customWidth="1"/>
    <col min="9243" max="9255" width="0" hidden="1" customWidth="1"/>
    <col min="9256" max="9257" width="7.625" customWidth="1"/>
    <col min="9258" max="9261" width="6.75" customWidth="1"/>
    <col min="9262" max="9440" width="8" customWidth="1"/>
    <col min="9475" max="9475" width="4.125" customWidth="1"/>
    <col min="9476" max="9476" width="35.625" customWidth="1"/>
    <col min="9478" max="9478" width="8.5" customWidth="1"/>
    <col min="9479" max="9498" width="4.125" customWidth="1"/>
    <col min="9499" max="9511" width="0" hidden="1" customWidth="1"/>
    <col min="9512" max="9513" width="7.625" customWidth="1"/>
    <col min="9514" max="9517" width="6.75" customWidth="1"/>
    <col min="9518" max="9696" width="8" customWidth="1"/>
    <col min="9731" max="9731" width="4.125" customWidth="1"/>
    <col min="9732" max="9732" width="35.625" customWidth="1"/>
    <col min="9734" max="9734" width="8.5" customWidth="1"/>
    <col min="9735" max="9754" width="4.125" customWidth="1"/>
    <col min="9755" max="9767" width="0" hidden="1" customWidth="1"/>
    <col min="9768" max="9769" width="7.625" customWidth="1"/>
    <col min="9770" max="9773" width="6.75" customWidth="1"/>
    <col min="9774" max="9952" width="8" customWidth="1"/>
    <col min="9987" max="9987" width="4.125" customWidth="1"/>
    <col min="9988" max="9988" width="35.625" customWidth="1"/>
    <col min="9990" max="9990" width="8.5" customWidth="1"/>
    <col min="9991" max="10010" width="4.125" customWidth="1"/>
    <col min="10011" max="10023" width="0" hidden="1" customWidth="1"/>
    <col min="10024" max="10025" width="7.625" customWidth="1"/>
    <col min="10026" max="10029" width="6.75" customWidth="1"/>
    <col min="10030" max="10208" width="8" customWidth="1"/>
    <col min="10243" max="10243" width="4.125" customWidth="1"/>
    <col min="10244" max="10244" width="35.625" customWidth="1"/>
    <col min="10246" max="10246" width="8.5" customWidth="1"/>
    <col min="10247" max="10266" width="4.125" customWidth="1"/>
    <col min="10267" max="10279" width="0" hidden="1" customWidth="1"/>
    <col min="10280" max="10281" width="7.625" customWidth="1"/>
    <col min="10282" max="10285" width="6.75" customWidth="1"/>
    <col min="10286" max="10464" width="8" customWidth="1"/>
    <col min="10499" max="10499" width="4.125" customWidth="1"/>
    <col min="10500" max="10500" width="35.625" customWidth="1"/>
    <col min="10502" max="10502" width="8.5" customWidth="1"/>
    <col min="10503" max="10522" width="4.125" customWidth="1"/>
    <col min="10523" max="10535" width="0" hidden="1" customWidth="1"/>
    <col min="10536" max="10537" width="7.625" customWidth="1"/>
    <col min="10538" max="10541" width="6.75" customWidth="1"/>
    <col min="10542" max="10720" width="8" customWidth="1"/>
    <col min="10755" max="10755" width="4.125" customWidth="1"/>
    <col min="10756" max="10756" width="35.625" customWidth="1"/>
    <col min="10758" max="10758" width="8.5" customWidth="1"/>
    <col min="10759" max="10778" width="4.125" customWidth="1"/>
    <col min="10779" max="10791" width="0" hidden="1" customWidth="1"/>
    <col min="10792" max="10793" width="7.625" customWidth="1"/>
    <col min="10794" max="10797" width="6.75" customWidth="1"/>
    <col min="10798" max="10976" width="8" customWidth="1"/>
    <col min="11011" max="11011" width="4.125" customWidth="1"/>
    <col min="11012" max="11012" width="35.625" customWidth="1"/>
    <col min="11014" max="11014" width="8.5" customWidth="1"/>
    <col min="11015" max="11034" width="4.125" customWidth="1"/>
    <col min="11035" max="11047" width="0" hidden="1" customWidth="1"/>
    <col min="11048" max="11049" width="7.625" customWidth="1"/>
    <col min="11050" max="11053" width="6.75" customWidth="1"/>
    <col min="11054" max="11232" width="8" customWidth="1"/>
    <col min="11267" max="11267" width="4.125" customWidth="1"/>
    <col min="11268" max="11268" width="35.625" customWidth="1"/>
    <col min="11270" max="11270" width="8.5" customWidth="1"/>
    <col min="11271" max="11290" width="4.125" customWidth="1"/>
    <col min="11291" max="11303" width="0" hidden="1" customWidth="1"/>
    <col min="11304" max="11305" width="7.625" customWidth="1"/>
    <col min="11306" max="11309" width="6.75" customWidth="1"/>
    <col min="11310" max="11488" width="8" customWidth="1"/>
    <col min="11523" max="11523" width="4.125" customWidth="1"/>
    <col min="11524" max="11524" width="35.625" customWidth="1"/>
    <col min="11526" max="11526" width="8.5" customWidth="1"/>
    <col min="11527" max="11546" width="4.125" customWidth="1"/>
    <col min="11547" max="11559" width="0" hidden="1" customWidth="1"/>
    <col min="11560" max="11561" width="7.625" customWidth="1"/>
    <col min="11562" max="11565" width="6.75" customWidth="1"/>
    <col min="11566" max="11744" width="8" customWidth="1"/>
    <col min="11779" max="11779" width="4.125" customWidth="1"/>
    <col min="11780" max="11780" width="35.625" customWidth="1"/>
    <col min="11782" max="11782" width="8.5" customWidth="1"/>
    <col min="11783" max="11802" width="4.125" customWidth="1"/>
    <col min="11803" max="11815" width="0" hidden="1" customWidth="1"/>
    <col min="11816" max="11817" width="7.625" customWidth="1"/>
    <col min="11818" max="11821" width="6.75" customWidth="1"/>
    <col min="11822" max="12000" width="8" customWidth="1"/>
    <col min="12035" max="12035" width="4.125" customWidth="1"/>
    <col min="12036" max="12036" width="35.625" customWidth="1"/>
    <col min="12038" max="12038" width="8.5" customWidth="1"/>
    <col min="12039" max="12058" width="4.125" customWidth="1"/>
    <col min="12059" max="12071" width="0" hidden="1" customWidth="1"/>
    <col min="12072" max="12073" width="7.625" customWidth="1"/>
    <col min="12074" max="12077" width="6.75" customWidth="1"/>
    <col min="12078" max="12256" width="8" customWidth="1"/>
    <col min="12291" max="12291" width="4.125" customWidth="1"/>
    <col min="12292" max="12292" width="35.625" customWidth="1"/>
    <col min="12294" max="12294" width="8.5" customWidth="1"/>
    <col min="12295" max="12314" width="4.125" customWidth="1"/>
    <col min="12315" max="12327" width="0" hidden="1" customWidth="1"/>
    <col min="12328" max="12329" width="7.625" customWidth="1"/>
    <col min="12330" max="12333" width="6.75" customWidth="1"/>
    <col min="12334" max="12512" width="8" customWidth="1"/>
    <col min="12547" max="12547" width="4.125" customWidth="1"/>
    <col min="12548" max="12548" width="35.625" customWidth="1"/>
    <col min="12550" max="12550" width="8.5" customWidth="1"/>
    <col min="12551" max="12570" width="4.125" customWidth="1"/>
    <col min="12571" max="12583" width="0" hidden="1" customWidth="1"/>
    <col min="12584" max="12585" width="7.625" customWidth="1"/>
    <col min="12586" max="12589" width="6.75" customWidth="1"/>
    <col min="12590" max="12768" width="8" customWidth="1"/>
    <col min="12803" max="12803" width="4.125" customWidth="1"/>
    <col min="12804" max="12804" width="35.625" customWidth="1"/>
    <col min="12806" max="12806" width="8.5" customWidth="1"/>
    <col min="12807" max="12826" width="4.125" customWidth="1"/>
    <col min="12827" max="12839" width="0" hidden="1" customWidth="1"/>
    <col min="12840" max="12841" width="7.625" customWidth="1"/>
    <col min="12842" max="12845" width="6.75" customWidth="1"/>
    <col min="12846" max="13024" width="8" customWidth="1"/>
    <col min="13059" max="13059" width="4.125" customWidth="1"/>
    <col min="13060" max="13060" width="35.625" customWidth="1"/>
    <col min="13062" max="13062" width="8.5" customWidth="1"/>
    <col min="13063" max="13082" width="4.125" customWidth="1"/>
    <col min="13083" max="13095" width="0" hidden="1" customWidth="1"/>
    <col min="13096" max="13097" width="7.625" customWidth="1"/>
    <col min="13098" max="13101" width="6.75" customWidth="1"/>
    <col min="13102" max="13280" width="8" customWidth="1"/>
    <col min="13315" max="13315" width="4.125" customWidth="1"/>
    <col min="13316" max="13316" width="35.625" customWidth="1"/>
    <col min="13318" max="13318" width="8.5" customWidth="1"/>
    <col min="13319" max="13338" width="4.125" customWidth="1"/>
    <col min="13339" max="13351" width="0" hidden="1" customWidth="1"/>
    <col min="13352" max="13353" width="7.625" customWidth="1"/>
    <col min="13354" max="13357" width="6.75" customWidth="1"/>
    <col min="13358" max="13536" width="8" customWidth="1"/>
    <col min="13571" max="13571" width="4.125" customWidth="1"/>
    <col min="13572" max="13572" width="35.625" customWidth="1"/>
    <col min="13574" max="13574" width="8.5" customWidth="1"/>
    <col min="13575" max="13594" width="4.125" customWidth="1"/>
    <col min="13595" max="13607" width="0" hidden="1" customWidth="1"/>
    <col min="13608" max="13609" width="7.625" customWidth="1"/>
    <col min="13610" max="13613" width="6.75" customWidth="1"/>
    <col min="13614" max="13792" width="8" customWidth="1"/>
    <col min="13827" max="13827" width="4.125" customWidth="1"/>
    <col min="13828" max="13828" width="35.625" customWidth="1"/>
    <col min="13830" max="13830" width="8.5" customWidth="1"/>
    <col min="13831" max="13850" width="4.125" customWidth="1"/>
    <col min="13851" max="13863" width="0" hidden="1" customWidth="1"/>
    <col min="13864" max="13865" width="7.625" customWidth="1"/>
    <col min="13866" max="13869" width="6.75" customWidth="1"/>
    <col min="13870" max="14048" width="8" customWidth="1"/>
    <col min="14083" max="14083" width="4.125" customWidth="1"/>
    <col min="14084" max="14084" width="35.625" customWidth="1"/>
    <col min="14086" max="14086" width="8.5" customWidth="1"/>
    <col min="14087" max="14106" width="4.125" customWidth="1"/>
    <col min="14107" max="14119" width="0" hidden="1" customWidth="1"/>
    <col min="14120" max="14121" width="7.625" customWidth="1"/>
    <col min="14122" max="14125" width="6.75" customWidth="1"/>
    <col min="14126" max="14304" width="8" customWidth="1"/>
    <col min="14339" max="14339" width="4.125" customWidth="1"/>
    <col min="14340" max="14340" width="35.625" customWidth="1"/>
    <col min="14342" max="14342" width="8.5" customWidth="1"/>
    <col min="14343" max="14362" width="4.125" customWidth="1"/>
    <col min="14363" max="14375" width="0" hidden="1" customWidth="1"/>
    <col min="14376" max="14377" width="7.625" customWidth="1"/>
    <col min="14378" max="14381" width="6.75" customWidth="1"/>
    <col min="14382" max="14560" width="8" customWidth="1"/>
    <col min="14595" max="14595" width="4.125" customWidth="1"/>
    <col min="14596" max="14596" width="35.625" customWidth="1"/>
    <col min="14598" max="14598" width="8.5" customWidth="1"/>
    <col min="14599" max="14618" width="4.125" customWidth="1"/>
    <col min="14619" max="14631" width="0" hidden="1" customWidth="1"/>
    <col min="14632" max="14633" width="7.625" customWidth="1"/>
    <col min="14634" max="14637" width="6.75" customWidth="1"/>
    <col min="14638" max="14816" width="8" customWidth="1"/>
    <col min="14851" max="14851" width="4.125" customWidth="1"/>
    <col min="14852" max="14852" width="35.625" customWidth="1"/>
    <col min="14854" max="14854" width="8.5" customWidth="1"/>
    <col min="14855" max="14874" width="4.125" customWidth="1"/>
    <col min="14875" max="14887" width="0" hidden="1" customWidth="1"/>
    <col min="14888" max="14889" width="7.625" customWidth="1"/>
    <col min="14890" max="14893" width="6.75" customWidth="1"/>
    <col min="14894" max="15072" width="8" customWidth="1"/>
    <col min="15107" max="15107" width="4.125" customWidth="1"/>
    <col min="15108" max="15108" width="35.625" customWidth="1"/>
    <col min="15110" max="15110" width="8.5" customWidth="1"/>
    <col min="15111" max="15130" width="4.125" customWidth="1"/>
    <col min="15131" max="15143" width="0" hidden="1" customWidth="1"/>
    <col min="15144" max="15145" width="7.625" customWidth="1"/>
    <col min="15146" max="15149" width="6.75" customWidth="1"/>
    <col min="15150" max="15328" width="8" customWidth="1"/>
    <col min="15363" max="15363" width="4.125" customWidth="1"/>
    <col min="15364" max="15364" width="35.625" customWidth="1"/>
    <col min="15366" max="15366" width="8.5" customWidth="1"/>
    <col min="15367" max="15386" width="4.125" customWidth="1"/>
    <col min="15387" max="15399" width="0" hidden="1" customWidth="1"/>
    <col min="15400" max="15401" width="7.625" customWidth="1"/>
    <col min="15402" max="15405" width="6.75" customWidth="1"/>
    <col min="15406" max="15584" width="8" customWidth="1"/>
    <col min="15619" max="15619" width="4.125" customWidth="1"/>
    <col min="15620" max="15620" width="35.625" customWidth="1"/>
    <col min="15622" max="15622" width="8.5" customWidth="1"/>
    <col min="15623" max="15642" width="4.125" customWidth="1"/>
    <col min="15643" max="15655" width="0" hidden="1" customWidth="1"/>
    <col min="15656" max="15657" width="7.625" customWidth="1"/>
    <col min="15658" max="15661" width="6.75" customWidth="1"/>
    <col min="15662" max="15840" width="8" customWidth="1"/>
    <col min="15875" max="15875" width="4.125" customWidth="1"/>
    <col min="15876" max="15876" width="35.625" customWidth="1"/>
    <col min="15878" max="15878" width="8.5" customWidth="1"/>
    <col min="15879" max="15898" width="4.125" customWidth="1"/>
    <col min="15899" max="15911" width="0" hidden="1" customWidth="1"/>
    <col min="15912" max="15913" width="7.625" customWidth="1"/>
    <col min="15914" max="15917" width="6.75" customWidth="1"/>
    <col min="15918" max="16096" width="8" customWidth="1"/>
    <col min="16131" max="16131" width="4.125" customWidth="1"/>
    <col min="16132" max="16132" width="35.625" customWidth="1"/>
    <col min="16134" max="16134" width="8.5" customWidth="1"/>
    <col min="16135" max="16154" width="4.125" customWidth="1"/>
    <col min="16155" max="16167" width="0" hidden="1" customWidth="1"/>
    <col min="16168" max="16169" width="7.625" customWidth="1"/>
    <col min="16170" max="16173" width="6.75" customWidth="1"/>
    <col min="16174" max="16352" width="8" customWidth="1"/>
  </cols>
  <sheetData>
    <row r="1" spans="1:192" ht="45" customHeight="1" thickBot="1">
      <c r="A1" s="147"/>
      <c r="B1" s="349" t="s">
        <v>321</v>
      </c>
      <c r="C1" s="149"/>
      <c r="T1" s="147"/>
      <c r="U1" s="219"/>
      <c r="W1" s="147"/>
      <c r="X1" s="219"/>
      <c r="Y1" s="219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564" t="s">
        <v>240</v>
      </c>
      <c r="AT1" s="321">
        <f>SUM(AT3:AT8)</f>
        <v>660</v>
      </c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</row>
    <row r="2" spans="1:192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1</v>
      </c>
      <c r="L2" s="155">
        <v>2</v>
      </c>
      <c r="M2" s="155">
        <v>3</v>
      </c>
      <c r="N2" s="155">
        <v>4</v>
      </c>
      <c r="O2" s="155">
        <v>5</v>
      </c>
      <c r="P2" s="155">
        <v>6</v>
      </c>
      <c r="Q2" s="155">
        <v>7</v>
      </c>
      <c r="R2" s="155">
        <v>8</v>
      </c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6"/>
      <c r="AM2" s="272" t="s">
        <v>223</v>
      </c>
      <c r="AN2" s="273" t="s">
        <v>224</v>
      </c>
      <c r="AO2" s="274" t="s">
        <v>225</v>
      </c>
      <c r="AP2" s="273" t="s">
        <v>226</v>
      </c>
      <c r="AQ2" s="309" t="s">
        <v>241</v>
      </c>
      <c r="AR2" s="275" t="s">
        <v>242</v>
      </c>
      <c r="AS2" s="565"/>
      <c r="AT2" s="311" t="s">
        <v>241</v>
      </c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</row>
    <row r="3" spans="1:192" s="14" customFormat="1" ht="22.5">
      <c r="A3" s="157">
        <v>1</v>
      </c>
      <c r="B3" s="239" t="s">
        <v>180</v>
      </c>
      <c r="C3" s="185" t="s">
        <v>69</v>
      </c>
      <c r="D3" s="329" t="s">
        <v>177</v>
      </c>
      <c r="E3" s="160"/>
      <c r="F3" s="243">
        <v>4</v>
      </c>
      <c r="G3" s="161">
        <v>3</v>
      </c>
      <c r="H3" s="162">
        <v>0</v>
      </c>
      <c r="I3" s="243">
        <v>0</v>
      </c>
      <c r="J3" s="161">
        <v>1</v>
      </c>
      <c r="K3" s="160"/>
      <c r="L3" s="243">
        <v>5</v>
      </c>
      <c r="M3" s="161">
        <v>5</v>
      </c>
      <c r="N3" s="162">
        <v>0</v>
      </c>
      <c r="O3" s="243">
        <v>0</v>
      </c>
      <c r="P3" s="161">
        <v>0</v>
      </c>
      <c r="Q3" s="517"/>
      <c r="R3" s="243"/>
      <c r="S3" s="243"/>
      <c r="T3" s="339"/>
      <c r="U3" s="161"/>
      <c r="V3" s="161"/>
      <c r="W3" s="161"/>
      <c r="X3" s="161"/>
      <c r="Y3" s="243"/>
      <c r="Z3" s="276"/>
      <c r="AA3" s="277"/>
      <c r="AB3" s="278"/>
      <c r="AC3" s="278"/>
      <c r="AD3" s="164"/>
      <c r="AE3" s="164"/>
      <c r="AF3" s="164"/>
      <c r="AG3" s="164"/>
      <c r="AH3" s="279"/>
      <c r="AI3" s="164"/>
      <c r="AJ3" s="164"/>
      <c r="AK3" s="164"/>
      <c r="AL3" s="280"/>
      <c r="AM3" s="281">
        <v>2</v>
      </c>
      <c r="AN3" s="282">
        <v>8</v>
      </c>
      <c r="AO3" s="283">
        <f t="shared" ref="AO3:AO32" si="0">SUM(E3:AL3)</f>
        <v>18</v>
      </c>
      <c r="AP3" s="284">
        <f>SUM(E3:E32)</f>
        <v>46</v>
      </c>
      <c r="AQ3" s="310">
        <f>SUM((AM3+AN3)+((AM3*100)/(AM3+AN3)+((((AO3-AP3)+((AM3+AN3)*5))*50)/((AM3+AN3)*5))))</f>
        <v>52</v>
      </c>
      <c r="AR3" s="166">
        <f t="shared" ref="AR3:AR32" si="1">SUM(AO3-AP3)</f>
        <v>-28</v>
      </c>
      <c r="AS3" s="285" t="s">
        <v>231</v>
      </c>
      <c r="AT3" s="312">
        <f>AQ3</f>
        <v>52</v>
      </c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</row>
    <row r="4" spans="1:192" s="147" customFormat="1" ht="22.5">
      <c r="A4" s="167">
        <v>2</v>
      </c>
      <c r="B4" s="328" t="s">
        <v>332</v>
      </c>
      <c r="C4" s="185" t="s">
        <v>69</v>
      </c>
      <c r="D4" s="511" t="s">
        <v>175</v>
      </c>
      <c r="E4" s="240">
        <v>5</v>
      </c>
      <c r="F4" s="172"/>
      <c r="G4" s="197">
        <v>2</v>
      </c>
      <c r="H4" s="200">
        <v>1</v>
      </c>
      <c r="I4" s="197">
        <v>4</v>
      </c>
      <c r="J4" s="197">
        <v>1</v>
      </c>
      <c r="K4" s="240">
        <v>2</v>
      </c>
      <c r="L4" s="172"/>
      <c r="M4" s="198">
        <v>5</v>
      </c>
      <c r="N4" s="200">
        <v>0</v>
      </c>
      <c r="O4" s="197">
        <v>0</v>
      </c>
      <c r="P4" s="197">
        <v>0</v>
      </c>
      <c r="Q4" s="197"/>
      <c r="R4" s="197"/>
      <c r="S4" s="197"/>
      <c r="T4" s="200"/>
      <c r="U4" s="173"/>
      <c r="V4" s="197"/>
      <c r="W4" s="197"/>
      <c r="X4" s="198"/>
      <c r="Y4" s="197"/>
      <c r="Z4" s="204"/>
      <c r="AA4" s="286"/>
      <c r="AB4" s="287"/>
      <c r="AC4" s="287"/>
      <c r="AD4" s="177"/>
      <c r="AE4" s="177"/>
      <c r="AF4" s="177"/>
      <c r="AG4" s="177"/>
      <c r="AH4" s="190"/>
      <c r="AI4" s="177"/>
      <c r="AJ4" s="177"/>
      <c r="AK4" s="177"/>
      <c r="AL4" s="288"/>
      <c r="AM4" s="289">
        <v>2</v>
      </c>
      <c r="AN4" s="290">
        <v>8</v>
      </c>
      <c r="AO4" s="291">
        <f t="shared" si="0"/>
        <v>20</v>
      </c>
      <c r="AP4" s="292">
        <f>SUM(F3:F32)</f>
        <v>48</v>
      </c>
      <c r="AQ4" s="310">
        <f t="shared" ref="AQ4:AQ11" si="2">SUM((AM4+AN4)+((AM4*100)/(AM4+AN4)+((((AO4-AP4)+((AM4+AN4)*5))*50)/((AM4+AN4)*5))))</f>
        <v>52</v>
      </c>
      <c r="AR4" s="181">
        <f t="shared" si="1"/>
        <v>-28</v>
      </c>
      <c r="AS4" s="293" t="s">
        <v>236</v>
      </c>
      <c r="AT4" s="312">
        <f t="shared" ref="AT4:AT10" si="3">AQ4</f>
        <v>52</v>
      </c>
    </row>
    <row r="5" spans="1:192" s="147" customFormat="1" ht="22.5">
      <c r="A5" s="167">
        <v>3</v>
      </c>
      <c r="B5" s="239" t="s">
        <v>333</v>
      </c>
      <c r="C5" s="185" t="s">
        <v>69</v>
      </c>
      <c r="D5" s="511" t="s">
        <v>75</v>
      </c>
      <c r="E5" s="240">
        <v>5</v>
      </c>
      <c r="F5" s="197">
        <v>5</v>
      </c>
      <c r="G5" s="172"/>
      <c r="H5" s="174">
        <v>1</v>
      </c>
      <c r="I5" s="173">
        <v>3</v>
      </c>
      <c r="J5" s="173">
        <v>0</v>
      </c>
      <c r="K5" s="171">
        <v>4</v>
      </c>
      <c r="L5" s="197">
        <v>4</v>
      </c>
      <c r="M5" s="172"/>
      <c r="N5" s="174">
        <v>1</v>
      </c>
      <c r="O5" s="173">
        <v>5</v>
      </c>
      <c r="P5" s="173">
        <v>3</v>
      </c>
      <c r="Q5" s="183"/>
      <c r="R5" s="173"/>
      <c r="S5" s="197"/>
      <c r="T5" s="200"/>
      <c r="U5" s="173"/>
      <c r="V5" s="173"/>
      <c r="W5" s="183"/>
      <c r="X5" s="173"/>
      <c r="Y5" s="197"/>
      <c r="Z5" s="204"/>
      <c r="AA5" s="294"/>
      <c r="AB5" s="287"/>
      <c r="AC5" s="287"/>
      <c r="AD5" s="177"/>
      <c r="AE5" s="177"/>
      <c r="AF5" s="177"/>
      <c r="AG5" s="177"/>
      <c r="AH5" s="190"/>
      <c r="AI5" s="177"/>
      <c r="AJ5" s="177"/>
      <c r="AK5" s="177"/>
      <c r="AL5" s="288"/>
      <c r="AM5" s="289">
        <v>3</v>
      </c>
      <c r="AN5" s="290">
        <v>7</v>
      </c>
      <c r="AO5" s="291">
        <f t="shared" si="0"/>
        <v>31</v>
      </c>
      <c r="AP5" s="292">
        <f>SUM(G3:G32)</f>
        <v>44</v>
      </c>
      <c r="AQ5" s="310">
        <f t="shared" si="2"/>
        <v>77</v>
      </c>
      <c r="AR5" s="181">
        <f t="shared" si="1"/>
        <v>-13</v>
      </c>
      <c r="AS5" s="335">
        <v>4</v>
      </c>
      <c r="AT5" s="312">
        <f t="shared" si="3"/>
        <v>77</v>
      </c>
    </row>
    <row r="6" spans="1:192" s="188" customFormat="1" ht="23.25" thickBot="1">
      <c r="A6" s="167">
        <v>4</v>
      </c>
      <c r="B6" s="546" t="s">
        <v>334</v>
      </c>
      <c r="C6" s="185" t="s">
        <v>70</v>
      </c>
      <c r="D6" s="511" t="s">
        <v>192</v>
      </c>
      <c r="E6" s="264">
        <v>5</v>
      </c>
      <c r="F6" s="200">
        <v>5</v>
      </c>
      <c r="G6" s="174">
        <v>5</v>
      </c>
      <c r="H6" s="187"/>
      <c r="I6" s="548">
        <v>4</v>
      </c>
      <c r="J6" s="173">
        <v>3</v>
      </c>
      <c r="K6" s="186">
        <v>5</v>
      </c>
      <c r="L6" s="200">
        <v>5</v>
      </c>
      <c r="M6" s="174">
        <v>5</v>
      </c>
      <c r="N6" s="187"/>
      <c r="O6" s="173">
        <v>5</v>
      </c>
      <c r="P6" s="173">
        <v>3</v>
      </c>
      <c r="Q6" s="173"/>
      <c r="R6" s="174"/>
      <c r="S6" s="200"/>
      <c r="T6" s="200"/>
      <c r="U6" s="173"/>
      <c r="V6" s="197"/>
      <c r="W6" s="173"/>
      <c r="X6" s="198"/>
      <c r="Y6" s="197"/>
      <c r="Z6" s="204"/>
      <c r="AA6" s="294"/>
      <c r="AB6" s="287"/>
      <c r="AC6" s="287"/>
      <c r="AD6" s="177"/>
      <c r="AE6" s="177"/>
      <c r="AF6" s="177"/>
      <c r="AG6" s="177"/>
      <c r="AH6" s="190"/>
      <c r="AI6" s="177"/>
      <c r="AJ6" s="177"/>
      <c r="AK6" s="177"/>
      <c r="AL6" s="288"/>
      <c r="AM6" s="289">
        <v>8</v>
      </c>
      <c r="AN6" s="290">
        <v>2</v>
      </c>
      <c r="AO6" s="291">
        <f t="shared" si="0"/>
        <v>45</v>
      </c>
      <c r="AP6" s="292">
        <f>SUM(H3:H32)</f>
        <v>14</v>
      </c>
      <c r="AQ6" s="310">
        <f t="shared" si="2"/>
        <v>171</v>
      </c>
      <c r="AR6" s="181">
        <f t="shared" si="1"/>
        <v>31</v>
      </c>
      <c r="AS6" s="293" t="s">
        <v>228</v>
      </c>
      <c r="AT6" s="312">
        <f t="shared" si="3"/>
        <v>171</v>
      </c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</row>
    <row r="7" spans="1:192" s="147" customFormat="1" ht="22.5">
      <c r="A7" s="167">
        <v>5</v>
      </c>
      <c r="B7" s="158" t="s">
        <v>285</v>
      </c>
      <c r="C7" s="169" t="s">
        <v>70</v>
      </c>
      <c r="D7" s="511" t="s">
        <v>205</v>
      </c>
      <c r="E7" s="264">
        <v>5</v>
      </c>
      <c r="F7" s="200">
        <v>5</v>
      </c>
      <c r="G7" s="174">
        <v>5</v>
      </c>
      <c r="H7" s="173">
        <v>1</v>
      </c>
      <c r="I7" s="172"/>
      <c r="J7" s="173">
        <v>1</v>
      </c>
      <c r="K7" s="186">
        <v>5</v>
      </c>
      <c r="L7" s="200">
        <v>5</v>
      </c>
      <c r="M7" s="174">
        <v>4</v>
      </c>
      <c r="N7" s="173">
        <v>0</v>
      </c>
      <c r="O7" s="172"/>
      <c r="P7" s="173">
        <v>3</v>
      </c>
      <c r="Q7" s="173"/>
      <c r="R7" s="174"/>
      <c r="S7" s="197"/>
      <c r="T7" s="197"/>
      <c r="U7" s="197"/>
      <c r="V7" s="197"/>
      <c r="W7" s="197"/>
      <c r="X7" s="197"/>
      <c r="Y7" s="197"/>
      <c r="Z7" s="201"/>
      <c r="AA7" s="294"/>
      <c r="AB7" s="294"/>
      <c r="AC7" s="294"/>
      <c r="AD7" s="193"/>
      <c r="AE7" s="193"/>
      <c r="AF7" s="193"/>
      <c r="AG7" s="177"/>
      <c r="AH7" s="190"/>
      <c r="AI7" s="177"/>
      <c r="AJ7" s="177"/>
      <c r="AK7" s="177"/>
      <c r="AL7" s="288"/>
      <c r="AM7" s="289">
        <v>5</v>
      </c>
      <c r="AN7" s="290">
        <v>5</v>
      </c>
      <c r="AO7" s="291">
        <f t="shared" si="0"/>
        <v>34</v>
      </c>
      <c r="AP7" s="292">
        <f>SUM(I3:I32)</f>
        <v>31</v>
      </c>
      <c r="AQ7" s="310">
        <f t="shared" si="2"/>
        <v>113</v>
      </c>
      <c r="AR7" s="181">
        <f t="shared" si="1"/>
        <v>3</v>
      </c>
      <c r="AS7" s="293" t="s">
        <v>234</v>
      </c>
      <c r="AT7" s="312">
        <f t="shared" si="3"/>
        <v>113</v>
      </c>
    </row>
    <row r="8" spans="1:192" s="147" customFormat="1" ht="22.5">
      <c r="A8" s="167">
        <v>6</v>
      </c>
      <c r="B8" s="239" t="s">
        <v>320</v>
      </c>
      <c r="C8" s="185" t="s">
        <v>70</v>
      </c>
      <c r="D8" s="511" t="s">
        <v>75</v>
      </c>
      <c r="E8" s="264">
        <v>5</v>
      </c>
      <c r="F8" s="200">
        <v>5</v>
      </c>
      <c r="G8" s="174">
        <v>5</v>
      </c>
      <c r="H8" s="173">
        <v>5</v>
      </c>
      <c r="I8" s="173">
        <v>5</v>
      </c>
      <c r="J8" s="172"/>
      <c r="K8" s="186">
        <v>5</v>
      </c>
      <c r="L8" s="200">
        <v>5</v>
      </c>
      <c r="M8" s="174">
        <v>5</v>
      </c>
      <c r="N8" s="173">
        <v>5</v>
      </c>
      <c r="O8" s="173">
        <v>5</v>
      </c>
      <c r="P8" s="172"/>
      <c r="Q8" s="173"/>
      <c r="R8" s="174"/>
      <c r="S8" s="197"/>
      <c r="T8" s="197"/>
      <c r="U8" s="197"/>
      <c r="V8" s="197"/>
      <c r="W8" s="197"/>
      <c r="X8" s="198"/>
      <c r="Y8" s="197"/>
      <c r="Z8" s="201"/>
      <c r="AA8" s="294"/>
      <c r="AB8" s="294"/>
      <c r="AC8" s="294"/>
      <c r="AD8" s="193"/>
      <c r="AE8" s="193"/>
      <c r="AF8" s="193"/>
      <c r="AG8" s="190"/>
      <c r="AH8" s="190"/>
      <c r="AI8" s="190"/>
      <c r="AJ8" s="190"/>
      <c r="AK8" s="190"/>
      <c r="AL8" s="288"/>
      <c r="AM8" s="289">
        <v>10</v>
      </c>
      <c r="AN8" s="290">
        <v>0</v>
      </c>
      <c r="AO8" s="291">
        <f t="shared" si="0"/>
        <v>50</v>
      </c>
      <c r="AP8" s="292">
        <f>SUM(J3:J32)</f>
        <v>15</v>
      </c>
      <c r="AQ8" s="310">
        <f t="shared" si="2"/>
        <v>195</v>
      </c>
      <c r="AR8" s="181">
        <f t="shared" si="1"/>
        <v>35</v>
      </c>
      <c r="AS8" s="293" t="s">
        <v>230</v>
      </c>
      <c r="AT8" s="312">
        <f t="shared" si="3"/>
        <v>195</v>
      </c>
    </row>
    <row r="9" spans="1:192" s="188" customFormat="1" ht="23.25" hidden="1" thickBot="1">
      <c r="A9" s="167">
        <v>7</v>
      </c>
      <c r="B9" s="328"/>
      <c r="C9" s="322"/>
      <c r="D9" s="547"/>
      <c r="E9" s="240"/>
      <c r="F9" s="197"/>
      <c r="G9" s="197"/>
      <c r="H9" s="197"/>
      <c r="I9" s="241"/>
      <c r="J9" s="197"/>
      <c r="K9" s="197"/>
      <c r="L9" s="197"/>
      <c r="M9" s="197"/>
      <c r="N9" s="197"/>
      <c r="O9" s="241"/>
      <c r="P9" s="197"/>
      <c r="Q9" s="197"/>
      <c r="R9" s="258"/>
      <c r="S9" s="198"/>
      <c r="T9" s="197"/>
      <c r="U9" s="241"/>
      <c r="V9" s="197"/>
      <c r="W9" s="197"/>
      <c r="X9" s="197"/>
      <c r="Y9" s="197"/>
      <c r="Z9" s="295"/>
      <c r="AA9" s="294"/>
      <c r="AB9" s="294"/>
      <c r="AC9" s="294"/>
      <c r="AD9" s="193"/>
      <c r="AE9" s="193"/>
      <c r="AF9" s="193"/>
      <c r="AG9" s="177"/>
      <c r="AH9" s="177"/>
      <c r="AI9" s="177"/>
      <c r="AJ9" s="177"/>
      <c r="AK9" s="177"/>
      <c r="AL9" s="296"/>
      <c r="AM9" s="289"/>
      <c r="AN9" s="290"/>
      <c r="AO9" s="291">
        <f t="shared" si="0"/>
        <v>0</v>
      </c>
      <c r="AP9" s="292" t="e">
        <f>SUM(#REF!)</f>
        <v>#REF!</v>
      </c>
      <c r="AQ9" s="310" t="e">
        <f t="shared" si="2"/>
        <v>#DIV/0!</v>
      </c>
      <c r="AR9" s="181" t="e">
        <f t="shared" si="1"/>
        <v>#REF!</v>
      </c>
      <c r="AS9" s="293"/>
      <c r="AT9" s="312" t="e">
        <f t="shared" si="3"/>
        <v>#DIV/0!</v>
      </c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</row>
    <row r="10" spans="1:192" s="147" customFormat="1" ht="22.5" hidden="1">
      <c r="A10" s="167">
        <v>8</v>
      </c>
      <c r="B10" s="168"/>
      <c r="C10" s="169"/>
      <c r="D10" s="511"/>
      <c r="E10" s="242"/>
      <c r="F10" s="197"/>
      <c r="G10" s="173"/>
      <c r="H10" s="173"/>
      <c r="I10" s="198"/>
      <c r="J10" s="197"/>
      <c r="K10" s="173"/>
      <c r="L10" s="197"/>
      <c r="M10" s="173"/>
      <c r="N10" s="173"/>
      <c r="O10" s="173"/>
      <c r="P10" s="173"/>
      <c r="Q10" s="173"/>
      <c r="R10" s="197"/>
      <c r="S10" s="197"/>
      <c r="T10" s="197"/>
      <c r="U10" s="197"/>
      <c r="V10" s="197"/>
      <c r="W10" s="197"/>
      <c r="X10" s="197"/>
      <c r="Y10" s="197"/>
      <c r="Z10" s="201"/>
      <c r="AA10" s="294"/>
      <c r="AB10" s="294"/>
      <c r="AC10" s="294"/>
      <c r="AD10" s="193"/>
      <c r="AE10" s="193"/>
      <c r="AF10" s="193"/>
      <c r="AG10" s="177"/>
      <c r="AH10" s="177"/>
      <c r="AI10" s="177"/>
      <c r="AJ10" s="177"/>
      <c r="AK10" s="177"/>
      <c r="AL10" s="296"/>
      <c r="AM10" s="289"/>
      <c r="AN10" s="290"/>
      <c r="AO10" s="291">
        <f t="shared" si="0"/>
        <v>0</v>
      </c>
      <c r="AP10" s="292" t="e">
        <f>SUM(#REF!)</f>
        <v>#REF!</v>
      </c>
      <c r="AQ10" s="310" t="e">
        <f t="shared" si="2"/>
        <v>#DIV/0!</v>
      </c>
      <c r="AR10" s="181" t="e">
        <f t="shared" si="1"/>
        <v>#REF!</v>
      </c>
      <c r="AS10" s="293"/>
      <c r="AT10" s="312" t="e">
        <f t="shared" si="3"/>
        <v>#DIV/0!</v>
      </c>
    </row>
    <row r="11" spans="1:192" s="147" customFormat="1" ht="22.5" hidden="1">
      <c r="A11" s="167"/>
      <c r="B11" s="239"/>
      <c r="C11" s="185"/>
      <c r="D11" s="511"/>
      <c r="E11" s="240"/>
      <c r="F11" s="197"/>
      <c r="G11" s="197"/>
      <c r="H11" s="241"/>
      <c r="I11" s="197"/>
      <c r="J11" s="197"/>
      <c r="K11" s="197"/>
      <c r="L11" s="197"/>
      <c r="M11" s="259"/>
      <c r="N11" s="259"/>
      <c r="O11" s="259"/>
      <c r="P11" s="197"/>
      <c r="Q11" s="197"/>
      <c r="R11" s="197"/>
      <c r="S11" s="197"/>
      <c r="T11" s="241"/>
      <c r="U11" s="197"/>
      <c r="V11" s="197"/>
      <c r="W11" s="197"/>
      <c r="X11" s="197"/>
      <c r="Y11" s="197"/>
      <c r="Z11" s="201"/>
      <c r="AA11" s="193"/>
      <c r="AB11" s="294"/>
      <c r="AC11" s="294"/>
      <c r="AD11" s="201"/>
      <c r="AE11" s="201"/>
      <c r="AF11" s="201"/>
      <c r="AG11" s="194"/>
      <c r="AH11" s="194"/>
      <c r="AI11" s="194"/>
      <c r="AJ11" s="194"/>
      <c r="AK11" s="194"/>
      <c r="AL11" s="297"/>
      <c r="AM11" s="289"/>
      <c r="AN11" s="290"/>
      <c r="AO11" s="291">
        <f t="shared" si="0"/>
        <v>0</v>
      </c>
      <c r="AP11" s="292">
        <f>SUM(K3:K32)</f>
        <v>21</v>
      </c>
      <c r="AQ11" s="310" t="e">
        <f t="shared" si="2"/>
        <v>#DIV/0!</v>
      </c>
      <c r="AR11" s="181">
        <f t="shared" si="1"/>
        <v>-21</v>
      </c>
      <c r="AS11" s="298"/>
      <c r="AT11" s="312"/>
    </row>
    <row r="12" spans="1:192" s="188" customFormat="1" ht="24" hidden="1" thickBot="1">
      <c r="A12" s="167"/>
      <c r="B12" s="168" t="s">
        <v>239</v>
      </c>
      <c r="C12" s="169"/>
      <c r="D12" s="511"/>
      <c r="E12" s="265"/>
      <c r="F12" s="197"/>
      <c r="G12" s="197"/>
      <c r="H12" s="200"/>
      <c r="I12" s="197"/>
      <c r="J12" s="197"/>
      <c r="K12" s="197"/>
      <c r="L12" s="197"/>
      <c r="M12" s="259"/>
      <c r="N12" s="259"/>
      <c r="O12" s="259"/>
      <c r="P12" s="197"/>
      <c r="Q12" s="197"/>
      <c r="R12" s="197"/>
      <c r="S12" s="197"/>
      <c r="T12" s="197"/>
      <c r="U12" s="184"/>
      <c r="V12" s="198"/>
      <c r="W12" s="197"/>
      <c r="X12" s="197"/>
      <c r="Y12" s="197"/>
      <c r="Z12" s="197"/>
      <c r="AA12" s="184"/>
      <c r="AB12" s="184"/>
      <c r="AC12" s="184"/>
      <c r="AD12" s="197"/>
      <c r="AE12" s="197"/>
      <c r="AF12" s="197"/>
      <c r="AG12" s="183"/>
      <c r="AH12" s="183"/>
      <c r="AI12" s="183"/>
      <c r="AJ12" s="183"/>
      <c r="AK12" s="183"/>
      <c r="AL12" s="195"/>
      <c r="AM12" s="179"/>
      <c r="AN12" s="180"/>
      <c r="AO12" s="291">
        <f t="shared" si="0"/>
        <v>0</v>
      </c>
      <c r="AP12" s="292">
        <f>SUM(L3:L32)</f>
        <v>24</v>
      </c>
      <c r="AQ12" s="308"/>
      <c r="AR12" s="181">
        <f t="shared" si="1"/>
        <v>-24</v>
      </c>
      <c r="AS12" s="182"/>
      <c r="AT12" s="306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</row>
    <row r="13" spans="1:192" s="147" customFormat="1" ht="23.25" hidden="1">
      <c r="A13" s="157">
        <v>1</v>
      </c>
      <c r="B13" s="239" t="s">
        <v>180</v>
      </c>
      <c r="C13" s="185" t="s">
        <v>69</v>
      </c>
      <c r="D13" s="329" t="s">
        <v>177</v>
      </c>
      <c r="E13" s="160"/>
      <c r="F13" s="243">
        <v>5</v>
      </c>
      <c r="G13" s="161">
        <v>5</v>
      </c>
      <c r="H13" s="162">
        <v>0</v>
      </c>
      <c r="I13" s="243">
        <v>0</v>
      </c>
      <c r="J13" s="161">
        <v>0</v>
      </c>
      <c r="K13" s="252"/>
      <c r="L13" s="252"/>
      <c r="M13" s="252"/>
      <c r="N13" s="252"/>
      <c r="O13" s="252"/>
      <c r="P13" s="252"/>
      <c r="Q13" s="197"/>
      <c r="R13" s="197"/>
      <c r="S13" s="198"/>
      <c r="T13" s="184"/>
      <c r="U13" s="184"/>
      <c r="V13" s="184"/>
      <c r="W13" s="184"/>
      <c r="X13" s="184"/>
      <c r="Y13" s="184"/>
      <c r="Z13" s="184"/>
      <c r="AA13" s="252"/>
      <c r="AB13" s="252"/>
      <c r="AC13" s="184"/>
      <c r="AD13" s="197"/>
      <c r="AE13" s="197"/>
      <c r="AF13" s="197"/>
      <c r="AG13" s="183"/>
      <c r="AH13" s="183"/>
      <c r="AI13" s="183"/>
      <c r="AJ13" s="183"/>
      <c r="AK13" s="183"/>
      <c r="AL13" s="195"/>
      <c r="AM13" s="179"/>
      <c r="AN13" s="180"/>
      <c r="AO13" s="291">
        <f t="shared" si="0"/>
        <v>10</v>
      </c>
      <c r="AP13" s="292">
        <f>SUM(Q3:Q32)</f>
        <v>0</v>
      </c>
      <c r="AQ13" s="308"/>
      <c r="AR13" s="181">
        <f t="shared" si="1"/>
        <v>10</v>
      </c>
      <c r="AS13" s="182"/>
      <c r="AT13" s="306"/>
    </row>
    <row r="14" spans="1:192" s="147" customFormat="1" ht="23.25" hidden="1">
      <c r="A14" s="167">
        <v>2</v>
      </c>
      <c r="B14" s="328" t="s">
        <v>332</v>
      </c>
      <c r="C14" s="185" t="s">
        <v>69</v>
      </c>
      <c r="D14" s="511" t="s">
        <v>175</v>
      </c>
      <c r="E14" s="240">
        <v>2</v>
      </c>
      <c r="F14" s="172"/>
      <c r="G14" s="198">
        <v>5</v>
      </c>
      <c r="H14" s="200">
        <v>0</v>
      </c>
      <c r="I14" s="197">
        <v>0</v>
      </c>
      <c r="J14" s="197">
        <v>0</v>
      </c>
      <c r="K14" s="197"/>
      <c r="L14" s="197"/>
      <c r="M14" s="197"/>
      <c r="N14" s="197"/>
      <c r="O14" s="197"/>
      <c r="P14" s="197"/>
      <c r="Q14" s="198"/>
      <c r="R14" s="200"/>
      <c r="S14" s="197"/>
      <c r="T14" s="197"/>
      <c r="U14" s="197"/>
      <c r="V14" s="184"/>
      <c r="W14" s="184"/>
      <c r="X14" s="184"/>
      <c r="Y14" s="184"/>
      <c r="Z14" s="184"/>
      <c r="AA14" s="197"/>
      <c r="AB14" s="197"/>
      <c r="AC14" s="184"/>
      <c r="AD14" s="357"/>
      <c r="AE14" s="357"/>
      <c r="AF14" s="357"/>
      <c r="AG14" s="176"/>
      <c r="AH14" s="176"/>
      <c r="AI14" s="176"/>
      <c r="AJ14" s="176"/>
      <c r="AK14" s="176"/>
      <c r="AL14" s="202"/>
      <c r="AM14" s="179"/>
      <c r="AN14" s="180"/>
      <c r="AO14" s="291">
        <f t="shared" si="0"/>
        <v>7</v>
      </c>
      <c r="AP14" s="292">
        <f>SUM(R3:R32)</f>
        <v>0</v>
      </c>
      <c r="AQ14" s="308"/>
      <c r="AR14" s="181">
        <f t="shared" si="1"/>
        <v>7</v>
      </c>
      <c r="AS14" s="182"/>
      <c r="AT14" s="306"/>
    </row>
    <row r="15" spans="1:192" s="147" customFormat="1" ht="23.25" hidden="1">
      <c r="A15" s="167">
        <v>3</v>
      </c>
      <c r="B15" s="239" t="s">
        <v>333</v>
      </c>
      <c r="C15" s="185" t="s">
        <v>69</v>
      </c>
      <c r="D15" s="511" t="s">
        <v>75</v>
      </c>
      <c r="E15" s="171">
        <v>4</v>
      </c>
      <c r="F15" s="197">
        <v>4</v>
      </c>
      <c r="G15" s="172"/>
      <c r="H15" s="174">
        <v>1</v>
      </c>
      <c r="I15" s="173">
        <v>5</v>
      </c>
      <c r="J15" s="173">
        <v>3</v>
      </c>
      <c r="K15" s="197"/>
      <c r="L15" s="197"/>
      <c r="M15" s="197"/>
      <c r="N15" s="197"/>
      <c r="O15" s="252"/>
      <c r="P15" s="252"/>
      <c r="Q15" s="197"/>
      <c r="R15" s="197"/>
      <c r="S15" s="197"/>
      <c r="T15" s="197"/>
      <c r="U15" s="197"/>
      <c r="V15" s="184"/>
      <c r="W15" s="184"/>
      <c r="X15" s="184"/>
      <c r="Y15" s="184"/>
      <c r="Z15" s="184"/>
      <c r="AA15" s="184"/>
      <c r="AB15" s="184"/>
      <c r="AC15" s="252"/>
      <c r="AD15" s="252"/>
      <c r="AE15" s="357"/>
      <c r="AF15" s="357"/>
      <c r="AG15" s="176"/>
      <c r="AH15" s="176"/>
      <c r="AI15" s="176"/>
      <c r="AJ15" s="176"/>
      <c r="AK15" s="176"/>
      <c r="AL15" s="262"/>
      <c r="AM15" s="179"/>
      <c r="AN15" s="180"/>
      <c r="AO15" s="291">
        <f t="shared" si="0"/>
        <v>17</v>
      </c>
      <c r="AP15" s="292">
        <f>SUM(S3:S32)</f>
        <v>0</v>
      </c>
      <c r="AQ15" s="308"/>
      <c r="AR15" s="181">
        <f t="shared" si="1"/>
        <v>17</v>
      </c>
      <c r="AS15" s="182"/>
      <c r="AT15" s="306"/>
    </row>
    <row r="16" spans="1:192" s="188" customFormat="1" ht="24" hidden="1" thickBot="1">
      <c r="A16" s="167">
        <v>4</v>
      </c>
      <c r="B16" s="546" t="s">
        <v>334</v>
      </c>
      <c r="C16" s="185" t="s">
        <v>70</v>
      </c>
      <c r="D16" s="511" t="s">
        <v>192</v>
      </c>
      <c r="E16" s="186">
        <v>5</v>
      </c>
      <c r="F16" s="200">
        <v>5</v>
      </c>
      <c r="G16" s="174">
        <v>5</v>
      </c>
      <c r="H16" s="187"/>
      <c r="I16" s="173">
        <v>5</v>
      </c>
      <c r="J16" s="173">
        <v>3</v>
      </c>
      <c r="K16" s="197"/>
      <c r="L16" s="197"/>
      <c r="M16" s="252"/>
      <c r="N16" s="252"/>
      <c r="O16" s="197"/>
      <c r="P16" s="197"/>
      <c r="Q16" s="206"/>
      <c r="R16" s="252"/>
      <c r="S16" s="252"/>
      <c r="T16" s="252"/>
      <c r="U16" s="252"/>
      <c r="V16" s="206"/>
      <c r="W16" s="206"/>
      <c r="X16" s="206"/>
      <c r="Y16" s="206"/>
      <c r="Z16" s="206"/>
      <c r="AA16" s="206"/>
      <c r="AB16" s="206"/>
      <c r="AC16" s="197"/>
      <c r="AD16" s="197"/>
      <c r="AE16" s="358"/>
      <c r="AF16" s="358"/>
      <c r="AG16" s="208"/>
      <c r="AH16" s="208"/>
      <c r="AI16" s="208"/>
      <c r="AJ16" s="208"/>
      <c r="AK16" s="208"/>
      <c r="AL16" s="208"/>
      <c r="AM16" s="209"/>
      <c r="AN16" s="165"/>
      <c r="AO16" s="283">
        <f t="shared" si="0"/>
        <v>23</v>
      </c>
      <c r="AP16" s="284">
        <f>SUM(T3:T32)</f>
        <v>0</v>
      </c>
      <c r="AQ16" s="307"/>
      <c r="AR16" s="166">
        <f t="shared" si="1"/>
        <v>23</v>
      </c>
      <c r="AS16" s="210"/>
      <c r="AT16" s="306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</row>
    <row r="17" spans="1:192" s="147" customFormat="1" ht="23.25" hidden="1">
      <c r="A17" s="167">
        <v>5</v>
      </c>
      <c r="B17" s="158" t="s">
        <v>285</v>
      </c>
      <c r="C17" s="169" t="s">
        <v>70</v>
      </c>
      <c r="D17" s="511" t="s">
        <v>205</v>
      </c>
      <c r="E17" s="186">
        <v>5</v>
      </c>
      <c r="F17" s="200">
        <v>5</v>
      </c>
      <c r="G17" s="174">
        <v>4</v>
      </c>
      <c r="H17" s="173">
        <v>0</v>
      </c>
      <c r="I17" s="172"/>
      <c r="J17" s="173">
        <v>3</v>
      </c>
      <c r="K17" s="252"/>
      <c r="L17" s="197"/>
      <c r="M17" s="197"/>
      <c r="N17" s="197"/>
      <c r="O17" s="197"/>
      <c r="P17" s="197"/>
      <c r="Q17" s="184"/>
      <c r="R17" s="197"/>
      <c r="S17" s="197"/>
      <c r="T17" s="197"/>
      <c r="U17" s="197"/>
      <c r="V17" s="184"/>
      <c r="W17" s="184"/>
      <c r="X17" s="184"/>
      <c r="Y17" s="184"/>
      <c r="Z17" s="184"/>
      <c r="AA17" s="184"/>
      <c r="AB17" s="184"/>
      <c r="AC17" s="357"/>
      <c r="AD17" s="357"/>
      <c r="AE17" s="357"/>
      <c r="AF17" s="357"/>
      <c r="AG17" s="176"/>
      <c r="AH17" s="176"/>
      <c r="AI17" s="176"/>
      <c r="AJ17" s="176"/>
      <c r="AK17" s="176"/>
      <c r="AL17" s="176"/>
      <c r="AM17" s="211"/>
      <c r="AN17" s="290"/>
      <c r="AO17" s="291">
        <f t="shared" si="0"/>
        <v>17</v>
      </c>
      <c r="AP17" s="292">
        <f>SUM(U3:U32)</f>
        <v>0</v>
      </c>
      <c r="AQ17" s="308"/>
      <c r="AR17" s="181">
        <f t="shared" si="1"/>
        <v>17</v>
      </c>
      <c r="AS17" s="212"/>
    </row>
    <row r="18" spans="1:192" s="147" customFormat="1" ht="23.25" hidden="1">
      <c r="A18" s="167">
        <v>6</v>
      </c>
      <c r="B18" s="239" t="s">
        <v>320</v>
      </c>
      <c r="C18" s="185" t="s">
        <v>70</v>
      </c>
      <c r="D18" s="511" t="s">
        <v>75</v>
      </c>
      <c r="E18" s="186">
        <v>5</v>
      </c>
      <c r="F18" s="200">
        <v>5</v>
      </c>
      <c r="G18" s="174">
        <v>5</v>
      </c>
      <c r="H18" s="173">
        <v>5</v>
      </c>
      <c r="I18" s="173">
        <v>5</v>
      </c>
      <c r="J18" s="172"/>
      <c r="K18" s="197"/>
      <c r="L18" s="197"/>
      <c r="M18" s="197"/>
      <c r="N18" s="197"/>
      <c r="O18" s="197"/>
      <c r="P18" s="197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357"/>
      <c r="AD18" s="357"/>
      <c r="AE18" s="357"/>
      <c r="AF18" s="357"/>
      <c r="AG18" s="176"/>
      <c r="AH18" s="176"/>
      <c r="AI18" s="176"/>
      <c r="AJ18" s="176"/>
      <c r="AK18" s="176"/>
      <c r="AL18" s="176"/>
      <c r="AM18" s="213"/>
      <c r="AN18" s="299"/>
      <c r="AO18" s="300">
        <f t="shared" si="0"/>
        <v>25</v>
      </c>
      <c r="AP18" s="301">
        <f>SUM(V3:V32)</f>
        <v>0</v>
      </c>
      <c r="AQ18" s="303"/>
      <c r="AR18" s="181">
        <f t="shared" si="1"/>
        <v>25</v>
      </c>
      <c r="AS18" s="215"/>
    </row>
    <row r="19" spans="1:192" s="147" customFormat="1" ht="23.25" hidden="1">
      <c r="A19" s="167"/>
      <c r="B19" s="267"/>
      <c r="C19" s="322"/>
      <c r="D19" s="324"/>
      <c r="E19" s="240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75"/>
      <c r="AB19" s="175"/>
      <c r="AC19" s="174"/>
      <c r="AD19" s="173"/>
      <c r="AE19" s="173"/>
      <c r="AF19" s="173"/>
      <c r="AG19" s="175"/>
      <c r="AH19" s="175"/>
      <c r="AI19" s="175"/>
      <c r="AJ19" s="175"/>
      <c r="AK19" s="175"/>
      <c r="AL19" s="175"/>
      <c r="AM19" s="213"/>
      <c r="AN19" s="299"/>
      <c r="AO19" s="300">
        <f t="shared" si="0"/>
        <v>0</v>
      </c>
      <c r="AP19" s="301">
        <f>SUM(Y3:Y32)</f>
        <v>0</v>
      </c>
      <c r="AQ19" s="303"/>
      <c r="AR19" s="181">
        <f t="shared" si="1"/>
        <v>0</v>
      </c>
      <c r="AS19" s="216"/>
    </row>
    <row r="20" spans="1:192" s="219" customFormat="1" ht="24" thickBot="1">
      <c r="A20" s="167"/>
      <c r="B20" s="326"/>
      <c r="C20" s="322"/>
      <c r="D20" s="327"/>
      <c r="E20" s="240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200"/>
      <c r="R20" s="184"/>
      <c r="S20" s="184"/>
      <c r="T20" s="184"/>
      <c r="U20" s="184"/>
      <c r="V20" s="184"/>
      <c r="W20" s="184"/>
      <c r="X20" s="184"/>
      <c r="Y20" s="184"/>
      <c r="Z20" s="184"/>
      <c r="AA20" s="175"/>
      <c r="AB20" s="175"/>
      <c r="AC20" s="174"/>
      <c r="AD20" s="173"/>
      <c r="AE20" s="173"/>
      <c r="AF20" s="173"/>
      <c r="AG20" s="175"/>
      <c r="AH20" s="175"/>
      <c r="AI20" s="175"/>
      <c r="AJ20" s="175"/>
      <c r="AK20" s="175"/>
      <c r="AL20" s="175"/>
      <c r="AM20" s="217"/>
      <c r="AN20" s="302"/>
      <c r="AO20" s="300">
        <f t="shared" si="0"/>
        <v>0</v>
      </c>
      <c r="AP20" s="301">
        <f>SUM(Z3:Z32)</f>
        <v>0</v>
      </c>
      <c r="AQ20" s="303"/>
      <c r="AR20" s="181">
        <f t="shared" si="1"/>
        <v>0</v>
      </c>
      <c r="AS20" s="216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</row>
    <row r="21" spans="1:192" s="219" customFormat="1" ht="24" thickBot="1">
      <c r="A21" s="167"/>
      <c r="B21" s="328"/>
      <c r="C21" s="322"/>
      <c r="D21" s="324"/>
      <c r="E21" s="240"/>
      <c r="F21" s="197"/>
      <c r="G21" s="197"/>
      <c r="H21" s="197"/>
      <c r="I21" s="241"/>
      <c r="J21" s="197"/>
      <c r="K21" s="197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75"/>
      <c r="AB21" s="175"/>
      <c r="AC21" s="174"/>
      <c r="AD21" s="173"/>
      <c r="AE21" s="173"/>
      <c r="AF21" s="173"/>
      <c r="AG21" s="175"/>
      <c r="AH21" s="175"/>
      <c r="AI21" s="175"/>
      <c r="AJ21" s="175"/>
      <c r="AK21" s="175"/>
      <c r="AL21" s="175"/>
      <c r="AM21" s="217"/>
      <c r="AN21" s="302"/>
      <c r="AO21" s="300">
        <f t="shared" si="0"/>
        <v>0</v>
      </c>
      <c r="AP21" s="301">
        <f>SUM(Z4:Z33)</f>
        <v>0</v>
      </c>
      <c r="AQ21" s="303"/>
      <c r="AR21" s="181">
        <f t="shared" si="1"/>
        <v>0</v>
      </c>
      <c r="AS21" s="216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</row>
    <row r="22" spans="1:192" s="147" customFormat="1" ht="23.25" customHeight="1">
      <c r="A22" s="167"/>
      <c r="B22" s="267"/>
      <c r="C22" s="322"/>
      <c r="D22" s="327"/>
      <c r="E22" s="240"/>
      <c r="F22" s="197"/>
      <c r="G22" s="197"/>
      <c r="H22" s="197"/>
      <c r="I22" s="197"/>
      <c r="J22" s="197"/>
      <c r="K22" s="197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200"/>
      <c r="AD22" s="197"/>
      <c r="AE22" s="197"/>
      <c r="AF22" s="197"/>
      <c r="AG22" s="184"/>
      <c r="AH22" s="184"/>
      <c r="AI22" s="184"/>
      <c r="AJ22" s="184"/>
      <c r="AK22" s="184"/>
      <c r="AL22" s="175"/>
      <c r="AM22" s="217"/>
      <c r="AN22" s="302"/>
      <c r="AO22" s="300">
        <f t="shared" si="0"/>
        <v>0</v>
      </c>
      <c r="AP22" s="301">
        <f>SUM(AA3:AA32)</f>
        <v>0</v>
      </c>
      <c r="AQ22" s="303"/>
      <c r="AR22" s="181">
        <f t="shared" si="1"/>
        <v>0</v>
      </c>
      <c r="AS22" s="216"/>
    </row>
    <row r="23" spans="1:192" s="147" customFormat="1" ht="23.25" customHeight="1">
      <c r="A23" s="167"/>
      <c r="B23" s="267"/>
      <c r="C23" s="322"/>
      <c r="D23" s="327"/>
      <c r="E23" s="240"/>
      <c r="F23" s="197"/>
      <c r="G23" s="197"/>
      <c r="H23" s="241"/>
      <c r="I23" s="197"/>
      <c r="J23" s="197"/>
      <c r="K23" s="197"/>
      <c r="L23" s="184"/>
      <c r="M23" s="184"/>
      <c r="N23" s="184"/>
      <c r="O23" s="184"/>
      <c r="P23" s="184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84"/>
      <c r="AB23" s="184"/>
      <c r="AC23" s="200"/>
      <c r="AD23" s="197"/>
      <c r="AE23" s="197"/>
      <c r="AF23" s="197"/>
      <c r="AG23" s="184"/>
      <c r="AH23" s="184"/>
      <c r="AI23" s="184"/>
      <c r="AJ23" s="184"/>
      <c r="AK23" s="184"/>
      <c r="AL23" s="175"/>
      <c r="AM23" s="217"/>
      <c r="AN23" s="302"/>
      <c r="AO23" s="300">
        <f t="shared" si="0"/>
        <v>0</v>
      </c>
      <c r="AP23" s="303">
        <f>SUM(AB3:AB32)</f>
        <v>0</v>
      </c>
      <c r="AQ23" s="303"/>
      <c r="AR23" s="181">
        <f t="shared" si="1"/>
        <v>0</v>
      </c>
      <c r="AS23" s="216"/>
    </row>
    <row r="24" spans="1:192" s="188" customFormat="1" ht="23.25" customHeight="1" thickBot="1">
      <c r="A24" s="167"/>
      <c r="B24" s="220"/>
      <c r="C24" s="220"/>
      <c r="D24" s="224"/>
      <c r="E24" s="176"/>
      <c r="F24" s="176"/>
      <c r="G24" s="176"/>
      <c r="H24" s="184"/>
      <c r="I24" s="184"/>
      <c r="J24" s="184"/>
      <c r="K24" s="184"/>
      <c r="L24" s="184"/>
      <c r="M24" s="184"/>
      <c r="N24" s="184"/>
      <c r="O24" s="175"/>
      <c r="P24" s="175"/>
      <c r="Q24" s="175"/>
      <c r="R24" s="175"/>
      <c r="S24" s="178"/>
      <c r="T24" s="178"/>
      <c r="U24" s="178"/>
      <c r="V24" s="178"/>
      <c r="W24" s="174"/>
      <c r="X24" s="174"/>
      <c r="Y24" s="174"/>
      <c r="Z24" s="174"/>
      <c r="AA24" s="200"/>
      <c r="AB24" s="200"/>
      <c r="AC24" s="200"/>
      <c r="AD24" s="197"/>
      <c r="AE24" s="197"/>
      <c r="AF24" s="197"/>
      <c r="AG24" s="184"/>
      <c r="AH24" s="184"/>
      <c r="AI24" s="184"/>
      <c r="AJ24" s="184"/>
      <c r="AK24" s="184"/>
      <c r="AL24" s="175"/>
      <c r="AM24" s="217"/>
      <c r="AN24" s="218"/>
      <c r="AO24" s="214">
        <f t="shared" si="0"/>
        <v>0</v>
      </c>
      <c r="AP24" s="222">
        <f>SUM(AC3:AC32)</f>
        <v>0</v>
      </c>
      <c r="AQ24" s="222"/>
      <c r="AR24" s="181">
        <f t="shared" si="1"/>
        <v>0</v>
      </c>
      <c r="AS24" s="216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</row>
    <row r="25" spans="1:192" s="147" customFormat="1" ht="23.25" customHeight="1">
      <c r="A25" s="167"/>
      <c r="B25" s="220"/>
      <c r="C25" s="220"/>
      <c r="D25" s="221"/>
      <c r="E25" s="176"/>
      <c r="F25" s="176"/>
      <c r="G25" s="176"/>
      <c r="H25" s="184"/>
      <c r="I25" s="184"/>
      <c r="J25" s="184"/>
      <c r="K25" s="184"/>
      <c r="L25" s="184"/>
      <c r="M25" s="184"/>
      <c r="N25" s="184"/>
      <c r="O25" s="175"/>
      <c r="P25" s="175"/>
      <c r="Q25" s="175"/>
      <c r="R25" s="175"/>
      <c r="S25" s="183"/>
      <c r="T25" s="183"/>
      <c r="U25" s="183"/>
      <c r="V25" s="183"/>
      <c r="W25" s="173"/>
      <c r="X25" s="173"/>
      <c r="Y25" s="173"/>
      <c r="Z25" s="173"/>
      <c r="AA25" s="197"/>
      <c r="AB25" s="197"/>
      <c r="AC25" s="197"/>
      <c r="AD25" s="197"/>
      <c r="AE25" s="197"/>
      <c r="AF25" s="197"/>
      <c r="AG25" s="184"/>
      <c r="AH25" s="184"/>
      <c r="AI25" s="184"/>
      <c r="AJ25" s="184"/>
      <c r="AK25" s="184"/>
      <c r="AL25" s="175"/>
      <c r="AM25" s="217"/>
      <c r="AN25" s="218"/>
      <c r="AO25" s="214">
        <f t="shared" si="0"/>
        <v>0</v>
      </c>
      <c r="AP25" s="222">
        <f>SUM(AD3:AD32)</f>
        <v>0</v>
      </c>
      <c r="AQ25" s="222"/>
      <c r="AR25" s="181">
        <f t="shared" si="1"/>
        <v>0</v>
      </c>
      <c r="AS25" s="216"/>
    </row>
    <row r="26" spans="1:192" s="147" customFormat="1" ht="23.25" customHeight="1">
      <c r="A26" s="167"/>
      <c r="B26" s="220"/>
      <c r="C26" s="220"/>
      <c r="D26" s="221"/>
      <c r="E26" s="194"/>
      <c r="F26" s="194"/>
      <c r="G26" s="194"/>
      <c r="H26" s="201"/>
      <c r="I26" s="201"/>
      <c r="J26" s="201"/>
      <c r="K26" s="201"/>
      <c r="L26" s="201"/>
      <c r="M26" s="201"/>
      <c r="N26" s="201"/>
      <c r="O26" s="194"/>
      <c r="P26" s="194"/>
      <c r="Q26" s="194"/>
      <c r="R26" s="194"/>
      <c r="S26" s="194"/>
      <c r="T26" s="194"/>
      <c r="U26" s="194"/>
      <c r="V26" s="194"/>
      <c r="W26" s="204"/>
      <c r="X26" s="204"/>
      <c r="Y26" s="204"/>
      <c r="Z26" s="204"/>
      <c r="AA26" s="201"/>
      <c r="AB26" s="201"/>
      <c r="AC26" s="201"/>
      <c r="AD26" s="201"/>
      <c r="AE26" s="201"/>
      <c r="AF26" s="201"/>
      <c r="AG26" s="184"/>
      <c r="AH26" s="184"/>
      <c r="AI26" s="184"/>
      <c r="AJ26" s="184"/>
      <c r="AK26" s="184"/>
      <c r="AL26" s="175"/>
      <c r="AM26" s="217"/>
      <c r="AN26" s="218"/>
      <c r="AO26" s="214">
        <f t="shared" si="0"/>
        <v>0</v>
      </c>
      <c r="AP26" s="222">
        <f>SUM(AE3:AE32)</f>
        <v>0</v>
      </c>
      <c r="AQ26" s="222"/>
      <c r="AR26" s="181">
        <f t="shared" si="1"/>
        <v>0</v>
      </c>
      <c r="AS26" s="216"/>
    </row>
    <row r="27" spans="1:192" s="219" customFormat="1" ht="23.25" customHeight="1" thickBot="1">
      <c r="A27" s="203"/>
      <c r="B27" s="220"/>
      <c r="C27" s="220"/>
      <c r="D27" s="221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204"/>
      <c r="X27" s="204"/>
      <c r="Y27" s="204"/>
      <c r="Z27" s="204"/>
      <c r="AA27" s="201"/>
      <c r="AB27" s="201"/>
      <c r="AC27" s="201"/>
      <c r="AD27" s="201"/>
      <c r="AE27" s="201"/>
      <c r="AF27" s="201"/>
      <c r="AG27" s="184"/>
      <c r="AH27" s="184"/>
      <c r="AI27" s="184"/>
      <c r="AJ27" s="184"/>
      <c r="AK27" s="184"/>
      <c r="AL27" s="175"/>
      <c r="AM27" s="217"/>
      <c r="AN27" s="218"/>
      <c r="AO27" s="214">
        <f t="shared" si="0"/>
        <v>0</v>
      </c>
      <c r="AP27" s="222">
        <f>SUM(AF3:AF32)</f>
        <v>0</v>
      </c>
      <c r="AQ27" s="222"/>
      <c r="AR27" s="181">
        <f t="shared" si="1"/>
        <v>0</v>
      </c>
      <c r="AS27" s="216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</row>
    <row r="28" spans="1:192" ht="23.25" customHeight="1">
      <c r="A28" s="205"/>
      <c r="B28" s="225"/>
      <c r="C28" s="225"/>
      <c r="D28" s="221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5"/>
      <c r="X28" s="175"/>
      <c r="Y28" s="175"/>
      <c r="Z28" s="175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75"/>
      <c r="AM28" s="226"/>
      <c r="AN28" s="227"/>
      <c r="AO28" s="228">
        <f t="shared" si="0"/>
        <v>0</v>
      </c>
      <c r="AP28" s="229">
        <f>SUM(AG3:AG32)</f>
        <v>0</v>
      </c>
      <c r="AQ28" s="229"/>
      <c r="AR28" s="181">
        <f t="shared" si="1"/>
        <v>0</v>
      </c>
      <c r="AS28" s="212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</row>
    <row r="29" spans="1:192" ht="23.25" hidden="1" customHeight="1">
      <c r="A29" s="223"/>
      <c r="B29" s="220"/>
      <c r="C29" s="220"/>
      <c r="D29" s="221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5"/>
      <c r="X29" s="175"/>
      <c r="Y29" s="175"/>
      <c r="Z29" s="175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75"/>
      <c r="AM29" s="230"/>
      <c r="AN29" s="231"/>
      <c r="AO29" s="214">
        <f t="shared" si="0"/>
        <v>0</v>
      </c>
      <c r="AP29" s="222">
        <f>SUM(AH3:AH32)</f>
        <v>0</v>
      </c>
      <c r="AQ29" s="222"/>
      <c r="AR29" s="181">
        <f t="shared" si="1"/>
        <v>0</v>
      </c>
      <c r="AS29" s="215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</row>
    <row r="30" spans="1:192" ht="23.25" hidden="1" customHeight="1">
      <c r="A30" s="223"/>
      <c r="B30" s="232"/>
      <c r="C30" s="232"/>
      <c r="D30" s="233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5"/>
      <c r="X30" s="175"/>
      <c r="Y30" s="175"/>
      <c r="Z30" s="175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75"/>
      <c r="AM30" s="230"/>
      <c r="AN30" s="231"/>
      <c r="AO30" s="214">
        <f t="shared" si="0"/>
        <v>0</v>
      </c>
      <c r="AP30" s="222">
        <f>SUM(AI3:AI32)</f>
        <v>0</v>
      </c>
      <c r="AQ30" s="222"/>
      <c r="AR30" s="181">
        <f t="shared" si="1"/>
        <v>0</v>
      </c>
      <c r="AS30" s="215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</row>
    <row r="31" spans="1:192" ht="23.25" hidden="1" customHeight="1">
      <c r="A31" s="223"/>
      <c r="B31" s="220"/>
      <c r="C31" s="220"/>
      <c r="D31" s="234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5"/>
      <c r="X31" s="175"/>
      <c r="Y31" s="175"/>
      <c r="Z31" s="175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75"/>
      <c r="AM31" s="230"/>
      <c r="AN31" s="231"/>
      <c r="AO31" s="214">
        <f t="shared" si="0"/>
        <v>0</v>
      </c>
      <c r="AP31" s="222">
        <f>SUM(AJ3:AJ32)</f>
        <v>0</v>
      </c>
      <c r="AQ31" s="222"/>
      <c r="AR31" s="181">
        <f t="shared" si="1"/>
        <v>0</v>
      </c>
      <c r="AS31" s="215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</row>
    <row r="32" spans="1:192" ht="23.25" hidden="1" customHeight="1">
      <c r="A32" s="223"/>
      <c r="B32" s="235"/>
      <c r="C32" s="235"/>
      <c r="D32" s="234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5"/>
      <c r="X32" s="175"/>
      <c r="Y32" s="175"/>
      <c r="Z32" s="175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75"/>
      <c r="AM32" s="230"/>
      <c r="AN32" s="231"/>
      <c r="AO32" s="214">
        <f t="shared" si="0"/>
        <v>0</v>
      </c>
      <c r="AP32" s="222">
        <f>SUM(AK3:AK32)</f>
        <v>0</v>
      </c>
      <c r="AQ32" s="222"/>
      <c r="AR32" s="181">
        <f t="shared" si="1"/>
        <v>0</v>
      </c>
      <c r="AS32" s="215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</row>
    <row r="33" spans="10:21" s="147" customFormat="1" ht="24.95" customHeight="1"/>
    <row r="34" spans="10:21" s="147" customFormat="1" ht="24.95" customHeight="1"/>
    <row r="35" spans="10:21" s="147" customFormat="1" ht="24.95" customHeight="1"/>
    <row r="36" spans="10:21" s="147" customFormat="1" ht="24.95" customHeight="1"/>
    <row r="37" spans="10:21" s="147" customFormat="1" ht="24.95" customHeight="1"/>
    <row r="38" spans="10:21" s="147" customFormat="1" ht="24.95" customHeight="1"/>
    <row r="39" spans="10:21" s="147" customFormat="1" ht="24.95" customHeight="1">
      <c r="J39" s="236"/>
      <c r="U39" s="237"/>
    </row>
    <row r="40" spans="10:21" s="147" customFormat="1" ht="24.95" customHeight="1"/>
    <row r="41" spans="10:21" s="147" customFormat="1" ht="24.95" customHeight="1"/>
    <row r="42" spans="10:21" s="147" customFormat="1" ht="24.95" customHeight="1"/>
    <row r="43" spans="10:21" s="147" customFormat="1" ht="24.95" customHeight="1"/>
    <row r="44" spans="10:21" s="147" customFormat="1" ht="24.95" customHeight="1"/>
    <row r="45" spans="10:21" s="147" customFormat="1" ht="24.95" customHeight="1"/>
    <row r="46" spans="10:21" s="147" customFormat="1" ht="24.95" customHeight="1"/>
    <row r="47" spans="10:21" s="147" customFormat="1" ht="24.95" customHeight="1"/>
    <row r="48" spans="10:21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>
      <c r="H56" s="238"/>
    </row>
    <row r="57" spans="8:8" s="147" customFormat="1" ht="24.95" customHeight="1"/>
    <row r="58" spans="8:8" s="147" customFormat="1" ht="24.95" customHeight="1"/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</sheetData>
  <mergeCells count="1">
    <mergeCell ref="AS1:AS2"/>
  </mergeCells>
  <conditionalFormatting sqref="AA11:AC11">
    <cfRule type="cellIs" dxfId="172" priority="14" stopIfTrue="1" operator="equal">
      <formula>5</formula>
    </cfRule>
  </conditionalFormatting>
  <conditionalFormatting sqref="L21:S23 E3:J11 E24:S33 E19:K23 K11:P12 Q13:S20 L17:P20">
    <cfRule type="cellIs" dxfId="171" priority="13" stopIfTrue="1" operator="equal">
      <formula>5</formula>
    </cfRule>
  </conditionalFormatting>
  <conditionalFormatting sqref="Q12:T12 V12:Z12 Q11:Z11 S3:Z10">
    <cfRule type="cellIs" dxfId="170" priority="12" stopIfTrue="1" operator="equal">
      <formula>5</formula>
    </cfRule>
  </conditionalFormatting>
  <conditionalFormatting sqref="K13:P16">
    <cfRule type="cellIs" dxfId="169" priority="11" stopIfTrue="1" operator="equal">
      <formula>5</formula>
    </cfRule>
  </conditionalFormatting>
  <conditionalFormatting sqref="AA13:AB14">
    <cfRule type="cellIs" dxfId="168" priority="10" stopIfTrue="1" operator="equal">
      <formula>5</formula>
    </cfRule>
  </conditionalFormatting>
  <conditionalFormatting sqref="AC15:AD16">
    <cfRule type="cellIs" dxfId="167" priority="9" stopIfTrue="1" operator="equal">
      <formula>5</formula>
    </cfRule>
  </conditionalFormatting>
  <conditionalFormatting sqref="K17:K18">
    <cfRule type="cellIs" dxfId="166" priority="8" stopIfTrue="1" operator="equal">
      <formula>5</formula>
    </cfRule>
  </conditionalFormatting>
  <conditionalFormatting sqref="E12:J12">
    <cfRule type="cellIs" dxfId="165" priority="7" stopIfTrue="1" operator="equal">
      <formula>5</formula>
    </cfRule>
  </conditionalFormatting>
  <conditionalFormatting sqref="K10:Q10 K3:R9">
    <cfRule type="cellIs" dxfId="164" priority="5" stopIfTrue="1" operator="equal">
      <formula>5</formula>
    </cfRule>
  </conditionalFormatting>
  <conditionalFormatting sqref="R10">
    <cfRule type="cellIs" dxfId="163" priority="4" stopIfTrue="1" operator="equal">
      <formula>5</formula>
    </cfRule>
  </conditionalFormatting>
  <conditionalFormatting sqref="E13:J18">
    <cfRule type="cellIs" dxfId="162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7319B-DD4C-4A9A-8AAC-6A529746DE62}">
  <sheetPr>
    <tabColor theme="7" tint="0.39997558519241921"/>
  </sheetPr>
  <dimension ref="A1:GL217"/>
  <sheetViews>
    <sheetView zoomScale="75" zoomScaleNormal="75" workbookViewId="0">
      <pane xSplit="40" ySplit="2" topLeftCell="AO9" activePane="bottomRight" state="frozen"/>
      <selection pane="topRight" activeCell="AO1" sqref="AO1"/>
      <selection pane="bottomLeft" activeCell="A3" sqref="A3"/>
      <selection pane="bottomRight"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8" width="4.125" style="147" customWidth="1"/>
    <col min="19" max="21" width="4.125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322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1173.375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15</v>
      </c>
      <c r="T2" s="155">
        <v>16</v>
      </c>
      <c r="U2" s="155">
        <v>17</v>
      </c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6"/>
      <c r="AO2" s="390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384" t="s">
        <v>308</v>
      </c>
      <c r="C3" s="169" t="s">
        <v>2</v>
      </c>
      <c r="D3" s="170" t="s">
        <v>288</v>
      </c>
      <c r="E3" s="160"/>
      <c r="F3" s="161">
        <v>5</v>
      </c>
      <c r="G3" s="161">
        <v>0</v>
      </c>
      <c r="H3" s="162">
        <v>5</v>
      </c>
      <c r="I3" s="243">
        <v>5</v>
      </c>
      <c r="J3" s="161">
        <v>5</v>
      </c>
      <c r="K3" s="161">
        <v>3</v>
      </c>
      <c r="L3" s="161">
        <v>5</v>
      </c>
      <c r="M3" s="197">
        <v>5</v>
      </c>
      <c r="N3" s="243">
        <v>5</v>
      </c>
      <c r="O3" s="243">
        <v>4</v>
      </c>
      <c r="P3" s="257">
        <v>5</v>
      </c>
      <c r="Q3" s="257">
        <v>5</v>
      </c>
      <c r="R3" s="389">
        <v>4</v>
      </c>
      <c r="S3" s="243">
        <v>5</v>
      </c>
      <c r="T3" s="243">
        <v>3</v>
      </c>
      <c r="U3" s="243">
        <v>5</v>
      </c>
      <c r="V3" s="339"/>
      <c r="W3" s="243"/>
      <c r="X3" s="243"/>
      <c r="Y3" s="243"/>
      <c r="Z3" s="243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391">
        <v>11</v>
      </c>
      <c r="AP3" s="282">
        <v>5</v>
      </c>
      <c r="AQ3" s="283">
        <f t="shared" ref="AQ3:AQ34" si="0">SUM(E3:AN3)</f>
        <v>69</v>
      </c>
      <c r="AR3" s="284">
        <f>SUM(E3:E34)</f>
        <v>59</v>
      </c>
      <c r="AS3" s="310">
        <f>SUM((AO3+AP3)+((AO3*100)/(AO3+AP3)+((((AQ3-AR3)+((AO3+AP3)*5))*50)/((AO3+AP3)*5))))</f>
        <v>141</v>
      </c>
      <c r="AT3" s="166">
        <f t="shared" ref="AT3:AT34" si="1">SUM(AQ3-AR3)</f>
        <v>10</v>
      </c>
      <c r="AU3" s="285" t="s">
        <v>236</v>
      </c>
      <c r="AV3" s="312">
        <f>AS3</f>
        <v>141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385" t="s">
        <v>309</v>
      </c>
      <c r="C4" s="169" t="s">
        <v>2</v>
      </c>
      <c r="D4" s="189" t="s">
        <v>288</v>
      </c>
      <c r="E4" s="171">
        <v>3</v>
      </c>
      <c r="F4" s="172"/>
      <c r="G4" s="173">
        <v>2</v>
      </c>
      <c r="H4" s="174">
        <v>5</v>
      </c>
      <c r="I4" s="173">
        <v>5</v>
      </c>
      <c r="J4" s="173">
        <v>4</v>
      </c>
      <c r="K4" s="173">
        <v>2</v>
      </c>
      <c r="L4" s="173">
        <v>5</v>
      </c>
      <c r="M4" s="197">
        <v>2</v>
      </c>
      <c r="N4" s="197">
        <v>2</v>
      </c>
      <c r="O4" s="197">
        <v>2</v>
      </c>
      <c r="P4" s="258">
        <v>4</v>
      </c>
      <c r="Q4" s="258">
        <v>4</v>
      </c>
      <c r="R4" s="387">
        <v>3</v>
      </c>
      <c r="S4" s="198">
        <v>5</v>
      </c>
      <c r="T4" s="197">
        <v>5</v>
      </c>
      <c r="U4" s="197">
        <v>5</v>
      </c>
      <c r="V4" s="200"/>
      <c r="W4" s="197"/>
      <c r="X4" s="198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392">
        <v>6</v>
      </c>
      <c r="AP4" s="290">
        <v>10</v>
      </c>
      <c r="AQ4" s="291">
        <f t="shared" si="0"/>
        <v>58</v>
      </c>
      <c r="AR4" s="292">
        <f>SUM(F3:F34)</f>
        <v>65</v>
      </c>
      <c r="AS4" s="310">
        <f t="shared" ref="AS4:AS23" si="2">SUM((AO4+AP4)+((AO4*100)/(AO4+AP4)+((((AQ4-AR4)+((AO4+AP4)*5))*50)/((AO4+AP4)*5))))</f>
        <v>99.125</v>
      </c>
      <c r="AT4" s="181">
        <f t="shared" si="1"/>
        <v>-7</v>
      </c>
      <c r="AU4" s="293" t="s">
        <v>282</v>
      </c>
      <c r="AV4" s="312">
        <f t="shared" ref="AV4:AV19" si="3">AS4</f>
        <v>99.125</v>
      </c>
    </row>
    <row r="5" spans="1:194" s="147" customFormat="1" ht="22.5">
      <c r="A5" s="167">
        <v>3</v>
      </c>
      <c r="B5" s="239" t="s">
        <v>310</v>
      </c>
      <c r="C5" s="169" t="s">
        <v>2</v>
      </c>
      <c r="D5" s="170" t="s">
        <v>288</v>
      </c>
      <c r="E5" s="171">
        <v>5</v>
      </c>
      <c r="F5" s="173">
        <v>5</v>
      </c>
      <c r="G5" s="172"/>
      <c r="H5" s="174">
        <v>5</v>
      </c>
      <c r="I5" s="173">
        <v>5</v>
      </c>
      <c r="J5" s="173">
        <v>5</v>
      </c>
      <c r="K5" s="173">
        <v>5</v>
      </c>
      <c r="L5" s="173">
        <v>5</v>
      </c>
      <c r="M5" s="197">
        <v>5</v>
      </c>
      <c r="N5" s="198">
        <v>5</v>
      </c>
      <c r="O5" s="197">
        <v>5</v>
      </c>
      <c r="P5" s="258">
        <v>5</v>
      </c>
      <c r="Q5" s="258">
        <v>5</v>
      </c>
      <c r="R5" s="387">
        <v>5</v>
      </c>
      <c r="S5" s="198">
        <v>5</v>
      </c>
      <c r="T5" s="197">
        <v>5</v>
      </c>
      <c r="U5" s="197">
        <v>5</v>
      </c>
      <c r="V5" s="200"/>
      <c r="W5" s="197"/>
      <c r="X5" s="197"/>
      <c r="Y5" s="197"/>
      <c r="Z5" s="197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392">
        <v>16</v>
      </c>
      <c r="AP5" s="290">
        <v>0</v>
      </c>
      <c r="AQ5" s="291">
        <f t="shared" si="0"/>
        <v>80</v>
      </c>
      <c r="AR5" s="292">
        <f>SUM(G3:G34)</f>
        <v>21</v>
      </c>
      <c r="AS5" s="310">
        <f t="shared" si="2"/>
        <v>202.875</v>
      </c>
      <c r="AT5" s="181">
        <f t="shared" si="1"/>
        <v>59</v>
      </c>
      <c r="AU5" s="293" t="s">
        <v>230</v>
      </c>
      <c r="AV5" s="312">
        <f t="shared" si="3"/>
        <v>202.875</v>
      </c>
    </row>
    <row r="6" spans="1:194" s="188" customFormat="1" ht="23.25" thickBot="1">
      <c r="A6" s="167">
        <v>4</v>
      </c>
      <c r="B6" s="168" t="s">
        <v>291</v>
      </c>
      <c r="C6" s="185" t="s">
        <v>2</v>
      </c>
      <c r="D6" s="170" t="s">
        <v>288</v>
      </c>
      <c r="E6" s="186">
        <v>4</v>
      </c>
      <c r="F6" s="174">
        <v>3</v>
      </c>
      <c r="G6" s="174">
        <v>1</v>
      </c>
      <c r="H6" s="187"/>
      <c r="I6" s="173">
        <v>5</v>
      </c>
      <c r="J6" s="173">
        <v>5</v>
      </c>
      <c r="K6" s="173">
        <v>4</v>
      </c>
      <c r="L6" s="173">
        <v>5</v>
      </c>
      <c r="M6" s="197">
        <v>2</v>
      </c>
      <c r="N6" s="200">
        <v>5</v>
      </c>
      <c r="O6" s="200">
        <v>5</v>
      </c>
      <c r="P6" s="258">
        <v>5</v>
      </c>
      <c r="Q6" s="258">
        <v>5</v>
      </c>
      <c r="R6" s="387">
        <v>5</v>
      </c>
      <c r="S6" s="200">
        <v>5</v>
      </c>
      <c r="T6" s="200">
        <v>5</v>
      </c>
      <c r="U6" s="200">
        <v>5</v>
      </c>
      <c r="V6" s="200"/>
      <c r="W6" s="197"/>
      <c r="X6" s="198"/>
      <c r="Y6" s="197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392">
        <v>11</v>
      </c>
      <c r="AP6" s="290">
        <v>5</v>
      </c>
      <c r="AQ6" s="291">
        <f t="shared" si="0"/>
        <v>69</v>
      </c>
      <c r="AR6" s="292">
        <f>SUM(H3:H34)</f>
        <v>41</v>
      </c>
      <c r="AS6" s="310">
        <f t="shared" si="2"/>
        <v>152.25</v>
      </c>
      <c r="AT6" s="181">
        <f t="shared" si="1"/>
        <v>28</v>
      </c>
      <c r="AU6" s="293" t="s">
        <v>227</v>
      </c>
      <c r="AV6" s="312">
        <f t="shared" si="3"/>
        <v>152.25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394" t="s">
        <v>93</v>
      </c>
      <c r="C7" s="169" t="s">
        <v>2</v>
      </c>
      <c r="D7" s="170" t="s">
        <v>233</v>
      </c>
      <c r="E7" s="186">
        <v>3</v>
      </c>
      <c r="F7" s="174">
        <v>4</v>
      </c>
      <c r="G7" s="174">
        <v>3</v>
      </c>
      <c r="H7" s="173">
        <v>1</v>
      </c>
      <c r="I7" s="172"/>
      <c r="J7" s="173">
        <v>2</v>
      </c>
      <c r="K7" s="173">
        <v>0</v>
      </c>
      <c r="L7" s="173">
        <v>1</v>
      </c>
      <c r="M7" s="197">
        <v>3</v>
      </c>
      <c r="N7" s="197">
        <v>1</v>
      </c>
      <c r="O7" s="197">
        <v>3</v>
      </c>
      <c r="P7" s="258">
        <v>5</v>
      </c>
      <c r="Q7" s="258">
        <v>2</v>
      </c>
      <c r="R7" s="387">
        <v>5</v>
      </c>
      <c r="S7" s="197">
        <v>2</v>
      </c>
      <c r="T7" s="197">
        <v>5</v>
      </c>
      <c r="U7" s="197">
        <v>5</v>
      </c>
      <c r="V7" s="197"/>
      <c r="W7" s="197"/>
      <c r="X7" s="197"/>
      <c r="Y7" s="197"/>
      <c r="Z7" s="197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392">
        <v>4</v>
      </c>
      <c r="AP7" s="290">
        <v>12</v>
      </c>
      <c r="AQ7" s="291">
        <f t="shared" si="0"/>
        <v>45</v>
      </c>
      <c r="AR7" s="292">
        <f>SUM(I3:I34)</f>
        <v>73</v>
      </c>
      <c r="AS7" s="310">
        <f t="shared" si="2"/>
        <v>73.5</v>
      </c>
      <c r="AT7" s="181">
        <f t="shared" si="1"/>
        <v>-28</v>
      </c>
      <c r="AU7" s="293" t="s">
        <v>313</v>
      </c>
      <c r="AV7" s="312">
        <f t="shared" si="3"/>
        <v>73.5</v>
      </c>
    </row>
    <row r="8" spans="1:194" s="147" customFormat="1" ht="22.5">
      <c r="A8" s="167">
        <v>6</v>
      </c>
      <c r="B8" s="384" t="s">
        <v>84</v>
      </c>
      <c r="C8" s="169" t="s">
        <v>2</v>
      </c>
      <c r="D8" s="170" t="s">
        <v>81</v>
      </c>
      <c r="E8" s="186">
        <v>3</v>
      </c>
      <c r="F8" s="174">
        <v>5</v>
      </c>
      <c r="G8" s="174">
        <v>2</v>
      </c>
      <c r="H8" s="173">
        <v>4</v>
      </c>
      <c r="I8" s="173">
        <v>5</v>
      </c>
      <c r="J8" s="172"/>
      <c r="K8" s="173">
        <v>2</v>
      </c>
      <c r="L8" s="173">
        <v>5</v>
      </c>
      <c r="M8" s="197">
        <v>1</v>
      </c>
      <c r="N8" s="197">
        <v>2</v>
      </c>
      <c r="O8" s="197">
        <v>1</v>
      </c>
      <c r="P8" s="258">
        <v>5</v>
      </c>
      <c r="Q8" s="258">
        <v>5</v>
      </c>
      <c r="R8" s="387">
        <v>5</v>
      </c>
      <c r="S8" s="197">
        <v>5</v>
      </c>
      <c r="T8" s="197">
        <v>5</v>
      </c>
      <c r="U8" s="197">
        <v>5</v>
      </c>
      <c r="V8" s="197"/>
      <c r="W8" s="197"/>
      <c r="X8" s="197"/>
      <c r="Y8" s="197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392">
        <v>9</v>
      </c>
      <c r="AP8" s="290">
        <v>7</v>
      </c>
      <c r="AQ8" s="291">
        <f t="shared" si="0"/>
        <v>60</v>
      </c>
      <c r="AR8" s="292">
        <f>SUM(J3:J34)</f>
        <v>57</v>
      </c>
      <c r="AS8" s="310">
        <f t="shared" si="2"/>
        <v>124.125</v>
      </c>
      <c r="AT8" s="181">
        <f t="shared" si="1"/>
        <v>3</v>
      </c>
      <c r="AU8" s="293" t="s">
        <v>235</v>
      </c>
      <c r="AV8" s="312">
        <f t="shared" si="3"/>
        <v>124.125</v>
      </c>
    </row>
    <row r="9" spans="1:194" s="188" customFormat="1" ht="23.25" thickBot="1">
      <c r="A9" s="167">
        <v>7</v>
      </c>
      <c r="B9" s="385" t="s">
        <v>85</v>
      </c>
      <c r="C9" s="185" t="s">
        <v>2</v>
      </c>
      <c r="D9" s="189" t="s">
        <v>81</v>
      </c>
      <c r="E9" s="171">
        <v>5</v>
      </c>
      <c r="F9" s="173">
        <v>5</v>
      </c>
      <c r="G9" s="183">
        <v>3</v>
      </c>
      <c r="H9" s="173">
        <v>5</v>
      </c>
      <c r="I9" s="191">
        <v>5</v>
      </c>
      <c r="J9" s="197">
        <v>5</v>
      </c>
      <c r="K9" s="172"/>
      <c r="L9" s="173">
        <v>5</v>
      </c>
      <c r="M9" s="197">
        <v>5</v>
      </c>
      <c r="N9" s="197">
        <v>3</v>
      </c>
      <c r="O9" s="197">
        <v>4</v>
      </c>
      <c r="P9" s="258">
        <v>5</v>
      </c>
      <c r="Q9" s="258">
        <v>5</v>
      </c>
      <c r="R9" s="387">
        <v>5</v>
      </c>
      <c r="S9" s="197">
        <v>5</v>
      </c>
      <c r="T9" s="197">
        <v>5</v>
      </c>
      <c r="U9" s="197">
        <v>5</v>
      </c>
      <c r="V9" s="197"/>
      <c r="W9" s="241"/>
      <c r="X9" s="197"/>
      <c r="Y9" s="197"/>
      <c r="Z9" s="197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392">
        <v>13</v>
      </c>
      <c r="AP9" s="290">
        <v>3</v>
      </c>
      <c r="AQ9" s="291">
        <f t="shared" si="0"/>
        <v>75</v>
      </c>
      <c r="AR9" s="292">
        <f>SUM(K3:K34)</f>
        <v>38</v>
      </c>
      <c r="AS9" s="310">
        <f t="shared" si="2"/>
        <v>170.375</v>
      </c>
      <c r="AT9" s="181">
        <f t="shared" si="1"/>
        <v>37</v>
      </c>
      <c r="AU9" s="293" t="s">
        <v>234</v>
      </c>
      <c r="AV9" s="312">
        <f t="shared" si="3"/>
        <v>170.375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394" t="s">
        <v>287</v>
      </c>
      <c r="C10" s="169" t="s">
        <v>232</v>
      </c>
      <c r="D10" s="189" t="s">
        <v>288</v>
      </c>
      <c r="E10" s="171">
        <v>4</v>
      </c>
      <c r="F10" s="173">
        <v>1</v>
      </c>
      <c r="G10" s="173">
        <v>1</v>
      </c>
      <c r="H10" s="173">
        <v>2</v>
      </c>
      <c r="I10" s="173">
        <v>5</v>
      </c>
      <c r="J10" s="173">
        <v>1</v>
      </c>
      <c r="K10" s="173">
        <v>0</v>
      </c>
      <c r="L10" s="172"/>
      <c r="M10" s="197">
        <v>1</v>
      </c>
      <c r="N10" s="197">
        <v>0</v>
      </c>
      <c r="O10" s="197">
        <v>3</v>
      </c>
      <c r="P10" s="258">
        <v>5</v>
      </c>
      <c r="Q10" s="258">
        <v>2</v>
      </c>
      <c r="R10" s="387">
        <v>2</v>
      </c>
      <c r="S10" s="197">
        <v>5</v>
      </c>
      <c r="T10" s="197">
        <v>2</v>
      </c>
      <c r="U10" s="197">
        <v>5</v>
      </c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392">
        <v>4</v>
      </c>
      <c r="AP10" s="290">
        <v>12</v>
      </c>
      <c r="AQ10" s="291">
        <f t="shared" si="0"/>
        <v>39</v>
      </c>
      <c r="AR10" s="292">
        <f>SUM(L3:L34)</f>
        <v>70</v>
      </c>
      <c r="AS10" s="310">
        <f t="shared" si="2"/>
        <v>71.625</v>
      </c>
      <c r="AT10" s="181">
        <f t="shared" si="1"/>
        <v>-31</v>
      </c>
      <c r="AU10" s="293" t="s">
        <v>314</v>
      </c>
      <c r="AV10" s="312">
        <f t="shared" si="3"/>
        <v>71.625</v>
      </c>
    </row>
    <row r="11" spans="1:194" s="147" customFormat="1" ht="22.5">
      <c r="A11" s="167">
        <v>9</v>
      </c>
      <c r="B11" s="168" t="s">
        <v>289</v>
      </c>
      <c r="C11" s="169" t="s">
        <v>2</v>
      </c>
      <c r="D11" s="189" t="s">
        <v>288</v>
      </c>
      <c r="E11" s="240">
        <v>4</v>
      </c>
      <c r="F11" s="197">
        <v>5</v>
      </c>
      <c r="G11" s="197">
        <v>2</v>
      </c>
      <c r="H11" s="241">
        <v>5</v>
      </c>
      <c r="I11" s="197">
        <v>5</v>
      </c>
      <c r="J11" s="197">
        <v>5</v>
      </c>
      <c r="K11" s="197">
        <v>3</v>
      </c>
      <c r="L11" s="197">
        <v>5</v>
      </c>
      <c r="M11" s="172"/>
      <c r="N11" s="197">
        <v>2</v>
      </c>
      <c r="O11" s="197">
        <v>2</v>
      </c>
      <c r="P11" s="259">
        <v>5</v>
      </c>
      <c r="Q11" s="259">
        <v>5</v>
      </c>
      <c r="R11" s="388">
        <v>4</v>
      </c>
      <c r="S11" s="197">
        <v>5</v>
      </c>
      <c r="T11" s="197">
        <v>5</v>
      </c>
      <c r="U11" s="197">
        <v>5</v>
      </c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194"/>
      <c r="AI11" s="194"/>
      <c r="AJ11" s="194"/>
      <c r="AK11" s="194"/>
      <c r="AL11" s="194"/>
      <c r="AM11" s="194"/>
      <c r="AN11" s="297"/>
      <c r="AO11" s="392">
        <v>10</v>
      </c>
      <c r="AP11" s="290">
        <v>6</v>
      </c>
      <c r="AQ11" s="291">
        <f t="shared" si="0"/>
        <v>67</v>
      </c>
      <c r="AR11" s="292">
        <f>SUM(M3:M34)</f>
        <v>51</v>
      </c>
      <c r="AS11" s="310">
        <f t="shared" si="2"/>
        <v>138.5</v>
      </c>
      <c r="AT11" s="181">
        <f t="shared" si="1"/>
        <v>16</v>
      </c>
      <c r="AU11" s="298" t="s">
        <v>231</v>
      </c>
      <c r="AV11" s="312">
        <f t="shared" si="3"/>
        <v>138.5</v>
      </c>
    </row>
    <row r="12" spans="1:194" s="188" customFormat="1" ht="24" thickBot="1">
      <c r="A12" s="167">
        <v>10</v>
      </c>
      <c r="B12" s="266" t="s">
        <v>86</v>
      </c>
      <c r="C12" s="169" t="s">
        <v>2</v>
      </c>
      <c r="D12" s="159" t="s">
        <v>205</v>
      </c>
      <c r="E12" s="171">
        <v>4</v>
      </c>
      <c r="F12" s="173">
        <v>5</v>
      </c>
      <c r="G12" s="173">
        <v>1</v>
      </c>
      <c r="H12" s="173">
        <v>0</v>
      </c>
      <c r="I12" s="173">
        <v>5</v>
      </c>
      <c r="J12" s="173">
        <v>5</v>
      </c>
      <c r="K12" s="173">
        <v>5</v>
      </c>
      <c r="L12" s="173">
        <v>5</v>
      </c>
      <c r="M12" s="244">
        <v>5</v>
      </c>
      <c r="N12" s="261"/>
      <c r="O12" s="197">
        <v>4</v>
      </c>
      <c r="P12" s="259">
        <v>5</v>
      </c>
      <c r="Q12" s="259">
        <v>5</v>
      </c>
      <c r="R12" s="388">
        <v>1</v>
      </c>
      <c r="S12" s="197">
        <v>4</v>
      </c>
      <c r="T12" s="197">
        <v>5</v>
      </c>
      <c r="U12" s="197">
        <v>5</v>
      </c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83"/>
      <c r="AI12" s="183"/>
      <c r="AJ12" s="183"/>
      <c r="AK12" s="183"/>
      <c r="AL12" s="183"/>
      <c r="AM12" s="183"/>
      <c r="AN12" s="195"/>
      <c r="AO12" s="392">
        <v>10</v>
      </c>
      <c r="AP12" s="290">
        <v>6</v>
      </c>
      <c r="AQ12" s="291">
        <f t="shared" si="0"/>
        <v>64</v>
      </c>
      <c r="AR12" s="292">
        <f>SUM(N3:N34)</f>
        <v>50</v>
      </c>
      <c r="AS12" s="310">
        <f t="shared" si="2"/>
        <v>137.25</v>
      </c>
      <c r="AT12" s="181">
        <f t="shared" si="1"/>
        <v>14</v>
      </c>
      <c r="AU12" s="182" t="s">
        <v>238</v>
      </c>
      <c r="AV12" s="312">
        <f t="shared" si="3"/>
        <v>137.25</v>
      </c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267" t="s">
        <v>303</v>
      </c>
      <c r="C13" s="169" t="s">
        <v>232</v>
      </c>
      <c r="D13" s="329" t="s">
        <v>177</v>
      </c>
      <c r="E13" s="265">
        <v>5</v>
      </c>
      <c r="F13" s="252">
        <v>5</v>
      </c>
      <c r="G13" s="252">
        <v>1</v>
      </c>
      <c r="H13" s="263">
        <v>1</v>
      </c>
      <c r="I13" s="252">
        <v>5</v>
      </c>
      <c r="J13" s="252">
        <v>5</v>
      </c>
      <c r="K13" s="252">
        <v>5</v>
      </c>
      <c r="L13" s="252">
        <v>5</v>
      </c>
      <c r="M13" s="252">
        <v>5</v>
      </c>
      <c r="N13" s="197">
        <v>5</v>
      </c>
      <c r="O13" s="261"/>
      <c r="P13" s="250">
        <v>5</v>
      </c>
      <c r="Q13" s="250">
        <v>5</v>
      </c>
      <c r="R13" s="250">
        <v>5</v>
      </c>
      <c r="S13" s="197">
        <v>5</v>
      </c>
      <c r="T13" s="197">
        <v>5</v>
      </c>
      <c r="U13" s="197">
        <v>5</v>
      </c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83"/>
      <c r="AI13" s="183"/>
      <c r="AJ13" s="183"/>
      <c r="AK13" s="183"/>
      <c r="AL13" s="183"/>
      <c r="AM13" s="183"/>
      <c r="AN13" s="195"/>
      <c r="AO13" s="392">
        <v>14</v>
      </c>
      <c r="AP13" s="290">
        <v>2</v>
      </c>
      <c r="AQ13" s="291">
        <f t="shared" si="0"/>
        <v>72</v>
      </c>
      <c r="AR13" s="292">
        <f>SUM(O3:O34)</f>
        <v>43</v>
      </c>
      <c r="AS13" s="310">
        <f t="shared" si="2"/>
        <v>171.625</v>
      </c>
      <c r="AT13" s="181">
        <f t="shared" si="1"/>
        <v>29</v>
      </c>
      <c r="AU13" s="182" t="s">
        <v>228</v>
      </c>
      <c r="AV13" s="312">
        <f t="shared" si="3"/>
        <v>171.625</v>
      </c>
    </row>
    <row r="14" spans="1:194" s="147" customFormat="1" ht="23.25">
      <c r="A14" s="167">
        <v>12</v>
      </c>
      <c r="B14" s="328" t="s">
        <v>304</v>
      </c>
      <c r="C14" s="169" t="s">
        <v>232</v>
      </c>
      <c r="D14" s="170" t="s">
        <v>233</v>
      </c>
      <c r="E14" s="240">
        <v>1</v>
      </c>
      <c r="F14" s="197">
        <v>5</v>
      </c>
      <c r="G14" s="197">
        <v>0</v>
      </c>
      <c r="H14" s="200">
        <v>1</v>
      </c>
      <c r="I14" s="197">
        <v>4</v>
      </c>
      <c r="J14" s="197">
        <v>3</v>
      </c>
      <c r="K14" s="197">
        <v>1</v>
      </c>
      <c r="L14" s="197">
        <v>3</v>
      </c>
      <c r="M14" s="197">
        <v>3</v>
      </c>
      <c r="N14" s="197">
        <v>3</v>
      </c>
      <c r="O14" s="173">
        <v>0</v>
      </c>
      <c r="P14" s="172"/>
      <c r="Q14" s="197">
        <v>2</v>
      </c>
      <c r="R14" s="197">
        <v>5</v>
      </c>
      <c r="S14" s="197">
        <v>5</v>
      </c>
      <c r="T14" s="200">
        <v>3</v>
      </c>
      <c r="U14" s="197">
        <v>2</v>
      </c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04"/>
      <c r="AI14" s="176"/>
      <c r="AJ14" s="176"/>
      <c r="AK14" s="176"/>
      <c r="AL14" s="176"/>
      <c r="AM14" s="176"/>
      <c r="AN14" s="202"/>
      <c r="AO14" s="392">
        <v>3</v>
      </c>
      <c r="AP14" s="290">
        <v>13</v>
      </c>
      <c r="AQ14" s="291">
        <f t="shared" si="0"/>
        <v>41</v>
      </c>
      <c r="AR14" s="292">
        <f>SUM(T3:T34)</f>
        <v>64</v>
      </c>
      <c r="AS14" s="310">
        <f t="shared" si="2"/>
        <v>70.375</v>
      </c>
      <c r="AT14" s="181">
        <f t="shared" si="1"/>
        <v>-23</v>
      </c>
      <c r="AU14" s="182" t="s">
        <v>311</v>
      </c>
      <c r="AV14" s="312">
        <f t="shared" si="3"/>
        <v>70.375</v>
      </c>
    </row>
    <row r="15" spans="1:194" s="147" customFormat="1" ht="24" thickBot="1">
      <c r="A15" s="203">
        <v>13</v>
      </c>
      <c r="B15" s="385" t="s">
        <v>305</v>
      </c>
      <c r="C15" s="169" t="s">
        <v>2</v>
      </c>
      <c r="D15" s="462" t="s">
        <v>192</v>
      </c>
      <c r="E15" s="240">
        <v>3</v>
      </c>
      <c r="F15" s="197">
        <v>5</v>
      </c>
      <c r="G15" s="197">
        <v>1</v>
      </c>
      <c r="H15" s="200">
        <v>1</v>
      </c>
      <c r="I15" s="197">
        <v>5</v>
      </c>
      <c r="J15" s="197">
        <v>2</v>
      </c>
      <c r="K15" s="197">
        <v>1</v>
      </c>
      <c r="L15" s="197">
        <v>5</v>
      </c>
      <c r="M15" s="197">
        <v>4</v>
      </c>
      <c r="N15" s="197">
        <v>1</v>
      </c>
      <c r="O15" s="197">
        <v>3</v>
      </c>
      <c r="P15" s="244">
        <v>5</v>
      </c>
      <c r="Q15" s="261"/>
      <c r="R15" s="197">
        <v>3</v>
      </c>
      <c r="S15" s="197">
        <v>5</v>
      </c>
      <c r="T15" s="197">
        <v>5</v>
      </c>
      <c r="U15" s="451">
        <v>5</v>
      </c>
      <c r="V15" s="259"/>
      <c r="W15" s="197"/>
      <c r="X15" s="184"/>
      <c r="Y15" s="184"/>
      <c r="Z15" s="184"/>
      <c r="AA15" s="184"/>
      <c r="AB15" s="184"/>
      <c r="AC15" s="184"/>
      <c r="AD15" s="184"/>
      <c r="AE15" s="252"/>
      <c r="AF15" s="252"/>
      <c r="AG15" s="357"/>
      <c r="AH15" s="304"/>
      <c r="AI15" s="176"/>
      <c r="AJ15" s="176"/>
      <c r="AK15" s="176"/>
      <c r="AL15" s="176"/>
      <c r="AM15" s="176"/>
      <c r="AN15" s="262"/>
      <c r="AO15" s="289">
        <v>7</v>
      </c>
      <c r="AP15" s="290">
        <v>9</v>
      </c>
      <c r="AQ15" s="291">
        <f t="shared" si="0"/>
        <v>54</v>
      </c>
      <c r="AR15" s="292">
        <f>SUM(U3:U34)</f>
        <v>77</v>
      </c>
      <c r="AS15" s="310">
        <f t="shared" si="2"/>
        <v>95.375</v>
      </c>
      <c r="AT15" s="181">
        <f t="shared" si="1"/>
        <v>-23</v>
      </c>
      <c r="AU15" s="182" t="s">
        <v>281</v>
      </c>
      <c r="AV15" s="312">
        <f t="shared" si="3"/>
        <v>95.375</v>
      </c>
    </row>
    <row r="16" spans="1:194" s="188" customFormat="1" ht="24" thickBot="1">
      <c r="A16" s="205">
        <v>14</v>
      </c>
      <c r="B16" s="328" t="s">
        <v>88</v>
      </c>
      <c r="C16" s="322" t="s">
        <v>2</v>
      </c>
      <c r="D16" s="324" t="s">
        <v>169</v>
      </c>
      <c r="E16" s="264">
        <v>5</v>
      </c>
      <c r="F16" s="200">
        <v>5</v>
      </c>
      <c r="G16" s="200">
        <v>1</v>
      </c>
      <c r="H16" s="200">
        <v>4</v>
      </c>
      <c r="I16" s="197">
        <v>4</v>
      </c>
      <c r="J16" s="197">
        <v>4</v>
      </c>
      <c r="K16" s="197">
        <v>2</v>
      </c>
      <c r="L16" s="197">
        <v>5</v>
      </c>
      <c r="M16" s="197">
        <v>5</v>
      </c>
      <c r="N16" s="269">
        <v>4</v>
      </c>
      <c r="O16" s="252">
        <v>1</v>
      </c>
      <c r="P16" s="252">
        <v>4</v>
      </c>
      <c r="Q16" s="269">
        <v>4</v>
      </c>
      <c r="R16" s="261"/>
      <c r="S16" s="358">
        <v>3</v>
      </c>
      <c r="T16" s="252">
        <v>5</v>
      </c>
      <c r="U16" s="452">
        <v>5</v>
      </c>
      <c r="V16" s="449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05"/>
      <c r="AI16" s="208"/>
      <c r="AJ16" s="208"/>
      <c r="AK16" s="208"/>
      <c r="AL16" s="208"/>
      <c r="AM16" s="208"/>
      <c r="AN16" s="208"/>
      <c r="AO16" s="463">
        <v>8</v>
      </c>
      <c r="AP16" s="455">
        <v>8</v>
      </c>
      <c r="AQ16" s="283">
        <f t="shared" si="0"/>
        <v>61</v>
      </c>
      <c r="AR16" s="284">
        <f>SUM(R3:R34)</f>
        <v>59</v>
      </c>
      <c r="AS16" s="310">
        <f t="shared" si="2"/>
        <v>117.25</v>
      </c>
      <c r="AT16" s="166">
        <f t="shared" si="1"/>
        <v>2</v>
      </c>
      <c r="AU16" s="210" t="s">
        <v>237</v>
      </c>
      <c r="AV16" s="312">
        <f t="shared" si="3"/>
        <v>117.25</v>
      </c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4" thickBot="1">
      <c r="A17" s="203">
        <v>15</v>
      </c>
      <c r="B17" s="266" t="s">
        <v>97</v>
      </c>
      <c r="C17" s="169" t="s">
        <v>232</v>
      </c>
      <c r="D17" s="323" t="s">
        <v>75</v>
      </c>
      <c r="E17" s="265">
        <v>3</v>
      </c>
      <c r="F17" s="252">
        <v>2</v>
      </c>
      <c r="G17" s="252">
        <v>2</v>
      </c>
      <c r="H17" s="263">
        <v>0</v>
      </c>
      <c r="I17" s="252">
        <v>5</v>
      </c>
      <c r="J17" s="252">
        <v>2</v>
      </c>
      <c r="K17" s="252">
        <v>1</v>
      </c>
      <c r="L17" s="252">
        <v>2</v>
      </c>
      <c r="M17" s="252">
        <v>2</v>
      </c>
      <c r="N17" s="197">
        <v>5</v>
      </c>
      <c r="O17" s="197">
        <v>2</v>
      </c>
      <c r="P17" s="197">
        <v>4</v>
      </c>
      <c r="Q17" s="197">
        <v>0</v>
      </c>
      <c r="R17" s="197">
        <v>5</v>
      </c>
      <c r="S17" s="261"/>
      <c r="T17" s="197">
        <v>1</v>
      </c>
      <c r="U17" s="451">
        <v>5</v>
      </c>
      <c r="V17" s="259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04"/>
      <c r="AI17" s="176"/>
      <c r="AJ17" s="176"/>
      <c r="AK17" s="176"/>
      <c r="AL17" s="176"/>
      <c r="AM17" s="176"/>
      <c r="AN17" s="176"/>
      <c r="AO17" s="464">
        <v>4</v>
      </c>
      <c r="AP17" s="455">
        <v>12</v>
      </c>
      <c r="AQ17" s="291">
        <f t="shared" si="0"/>
        <v>41</v>
      </c>
      <c r="AR17" s="292">
        <f>SUM(S3:S34)</f>
        <v>72</v>
      </c>
      <c r="AS17" s="310">
        <f t="shared" si="2"/>
        <v>71.625</v>
      </c>
      <c r="AT17" s="181">
        <f t="shared" si="1"/>
        <v>-31</v>
      </c>
      <c r="AU17" s="212">
        <v>15</v>
      </c>
      <c r="AV17" s="312">
        <f t="shared" si="3"/>
        <v>71.625</v>
      </c>
    </row>
    <row r="18" spans="1:194" s="147" customFormat="1" ht="24" thickBot="1">
      <c r="A18" s="203">
        <v>16</v>
      </c>
      <c r="B18" s="483" t="s">
        <v>159</v>
      </c>
      <c r="C18" s="169" t="s">
        <v>232</v>
      </c>
      <c r="D18" s="170" t="s">
        <v>233</v>
      </c>
      <c r="E18" s="240">
        <v>5</v>
      </c>
      <c r="F18" s="197">
        <v>1</v>
      </c>
      <c r="G18" s="197">
        <v>0</v>
      </c>
      <c r="H18" s="200">
        <v>0</v>
      </c>
      <c r="I18" s="197">
        <v>3</v>
      </c>
      <c r="J18" s="197">
        <v>3</v>
      </c>
      <c r="K18" s="197">
        <v>2</v>
      </c>
      <c r="L18" s="197">
        <v>5</v>
      </c>
      <c r="M18" s="197">
        <v>2</v>
      </c>
      <c r="N18" s="197">
        <v>3</v>
      </c>
      <c r="O18" s="197">
        <v>2</v>
      </c>
      <c r="P18" s="197">
        <v>5</v>
      </c>
      <c r="Q18" s="197">
        <v>2</v>
      </c>
      <c r="R18" s="197">
        <v>2</v>
      </c>
      <c r="S18" s="357">
        <v>5</v>
      </c>
      <c r="T18" s="261"/>
      <c r="U18" s="453">
        <v>5</v>
      </c>
      <c r="V18" s="450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465" t="s">
        <v>236</v>
      </c>
      <c r="AP18" s="456" t="s">
        <v>282</v>
      </c>
      <c r="AQ18" s="300">
        <f t="shared" si="0"/>
        <v>45</v>
      </c>
      <c r="AR18" s="301">
        <f>SUM(T3:T34)</f>
        <v>64</v>
      </c>
      <c r="AS18" s="310">
        <f t="shared" si="2"/>
        <v>85.375</v>
      </c>
      <c r="AT18" s="181">
        <f t="shared" si="1"/>
        <v>-19</v>
      </c>
      <c r="AU18" s="215">
        <v>12</v>
      </c>
      <c r="AV18" s="312">
        <f t="shared" si="3"/>
        <v>85.375</v>
      </c>
    </row>
    <row r="19" spans="1:194" s="188" customFormat="1" ht="24" thickBot="1">
      <c r="A19" s="167">
        <v>17</v>
      </c>
      <c r="B19" s="483" t="s">
        <v>94</v>
      </c>
      <c r="C19" s="169" t="s">
        <v>232</v>
      </c>
      <c r="D19" s="170" t="s">
        <v>233</v>
      </c>
      <c r="E19" s="240">
        <v>2</v>
      </c>
      <c r="F19" s="197">
        <v>4</v>
      </c>
      <c r="G19" s="197">
        <v>1</v>
      </c>
      <c r="H19" s="200">
        <v>2</v>
      </c>
      <c r="I19" s="197">
        <v>2</v>
      </c>
      <c r="J19" s="197">
        <v>1</v>
      </c>
      <c r="K19" s="197">
        <v>2</v>
      </c>
      <c r="L19" s="197">
        <v>4</v>
      </c>
      <c r="M19" s="197">
        <v>1</v>
      </c>
      <c r="N19" s="197">
        <v>4</v>
      </c>
      <c r="O19" s="197">
        <v>2</v>
      </c>
      <c r="P19" s="197">
        <v>5</v>
      </c>
      <c r="Q19" s="197">
        <v>3</v>
      </c>
      <c r="R19" s="197">
        <v>0</v>
      </c>
      <c r="S19" s="357">
        <v>3</v>
      </c>
      <c r="T19" s="184">
        <v>0</v>
      </c>
      <c r="U19" s="454"/>
      <c r="V19" s="450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202"/>
      <c r="AO19" s="466" t="s">
        <v>230</v>
      </c>
      <c r="AP19" s="299" t="s">
        <v>312</v>
      </c>
      <c r="AQ19" s="300">
        <f t="shared" si="0"/>
        <v>36</v>
      </c>
      <c r="AR19" s="301">
        <f>SUM(U3:U34)</f>
        <v>77</v>
      </c>
      <c r="AS19" s="310">
        <f t="shared" si="2"/>
        <v>46.625</v>
      </c>
      <c r="AT19" s="181">
        <f t="shared" si="1"/>
        <v>-41</v>
      </c>
      <c r="AU19" s="215">
        <v>17</v>
      </c>
      <c r="AV19" s="312">
        <f t="shared" si="3"/>
        <v>46.625</v>
      </c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/>
      <c r="B20" s="328"/>
      <c r="C20" s="322"/>
      <c r="D20" s="324"/>
      <c r="E20" s="264"/>
      <c r="F20" s="200"/>
      <c r="G20" s="200"/>
      <c r="H20" s="200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357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457"/>
      <c r="AO20" s="458"/>
      <c r="AP20" s="299"/>
      <c r="AQ20" s="300">
        <f t="shared" si="0"/>
        <v>0</v>
      </c>
      <c r="AR20" s="301">
        <f>SUM(V3:V34)</f>
        <v>0</v>
      </c>
      <c r="AS20" s="310" t="e">
        <f t="shared" si="2"/>
        <v>#DIV/0!</v>
      </c>
      <c r="AT20" s="181">
        <f t="shared" si="1"/>
        <v>0</v>
      </c>
      <c r="AU20" s="215"/>
    </row>
    <row r="21" spans="1:194" s="147" customFormat="1" ht="23.25">
      <c r="A21" s="167"/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357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457"/>
      <c r="AO21" s="458"/>
      <c r="AP21" s="299"/>
      <c r="AQ21" s="300">
        <f t="shared" si="0"/>
        <v>0</v>
      </c>
      <c r="AR21" s="301">
        <f>SUM(W3:W35)</f>
        <v>0</v>
      </c>
      <c r="AS21" s="310" t="e">
        <f t="shared" si="2"/>
        <v>#DIV/0!</v>
      </c>
      <c r="AT21" s="181">
        <f t="shared" si="1"/>
        <v>0</v>
      </c>
      <c r="AU21" s="216"/>
    </row>
    <row r="22" spans="1:194" s="219" customFormat="1" ht="24" thickBot="1">
      <c r="A22" s="167"/>
      <c r="B22" s="330"/>
      <c r="C22" s="322"/>
      <c r="D22" s="327"/>
      <c r="E22" s="240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457"/>
      <c r="AO22" s="459"/>
      <c r="AP22" s="302"/>
      <c r="AQ22" s="300">
        <f t="shared" si="0"/>
        <v>0</v>
      </c>
      <c r="AR22" s="301">
        <f>SUM(AB3:AB34)</f>
        <v>0</v>
      </c>
      <c r="AS22" s="310" t="e">
        <f t="shared" si="2"/>
        <v>#DIV/0!</v>
      </c>
      <c r="AT22" s="181">
        <f t="shared" si="1"/>
        <v>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/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97"/>
      <c r="M23" s="197"/>
      <c r="N23" s="357"/>
      <c r="O23" s="357"/>
      <c r="P23" s="357"/>
      <c r="Q23" s="357"/>
      <c r="R23" s="357"/>
      <c r="S23" s="357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457"/>
      <c r="AO23" s="459"/>
      <c r="AP23" s="302"/>
      <c r="AQ23" s="300">
        <f t="shared" si="0"/>
        <v>0</v>
      </c>
      <c r="AR23" s="301">
        <f>SUM(AB4:AB35)</f>
        <v>0</v>
      </c>
      <c r="AS23" s="310" t="e">
        <f t="shared" si="2"/>
        <v>#DIV/0!</v>
      </c>
      <c r="AT23" s="181">
        <f t="shared" si="1"/>
        <v>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/>
      <c r="B24" s="467"/>
      <c r="C24" s="468"/>
      <c r="D24" s="469"/>
      <c r="E24" s="240"/>
      <c r="F24" s="197"/>
      <c r="G24" s="197"/>
      <c r="H24" s="197"/>
      <c r="I24" s="197"/>
      <c r="J24" s="197"/>
      <c r="K24" s="197"/>
      <c r="L24" s="197"/>
      <c r="M24" s="197"/>
      <c r="N24" s="357"/>
      <c r="O24" s="357"/>
      <c r="P24" s="357"/>
      <c r="Q24" s="357"/>
      <c r="R24" s="357"/>
      <c r="S24" s="357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457"/>
      <c r="AO24" s="459"/>
      <c r="AP24" s="302"/>
      <c r="AQ24" s="300">
        <f t="shared" si="0"/>
        <v>0</v>
      </c>
      <c r="AR24" s="301">
        <f>SUM(AC3:AC34)</f>
        <v>0</v>
      </c>
      <c r="AS24" s="303"/>
      <c r="AT24" s="181">
        <f t="shared" si="1"/>
        <v>0</v>
      </c>
      <c r="AU24" s="216"/>
    </row>
    <row r="25" spans="1:194" s="147" customFormat="1" ht="23.25" customHeight="1">
      <c r="A25" s="167"/>
      <c r="B25" s="470"/>
      <c r="C25" s="471"/>
      <c r="D25" s="472"/>
      <c r="E25" s="240"/>
      <c r="F25" s="197"/>
      <c r="G25" s="197"/>
      <c r="H25" s="241"/>
      <c r="I25" s="197"/>
      <c r="J25" s="197"/>
      <c r="K25" s="197"/>
      <c r="L25" s="197"/>
      <c r="M25" s="197"/>
      <c r="N25" s="357"/>
      <c r="O25" s="357"/>
      <c r="P25" s="357"/>
      <c r="Q25" s="357"/>
      <c r="R25" s="357"/>
      <c r="S25" s="357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457"/>
      <c r="AO25" s="459"/>
      <c r="AP25" s="302"/>
      <c r="AQ25" s="300">
        <f t="shared" si="0"/>
        <v>0</v>
      </c>
      <c r="AR25" s="303">
        <f>SUM(AD3:AD34)</f>
        <v>0</v>
      </c>
      <c r="AS25" s="303"/>
      <c r="AT25" s="181">
        <f t="shared" si="1"/>
        <v>0</v>
      </c>
      <c r="AU25" s="216"/>
    </row>
    <row r="26" spans="1:194" s="188" customFormat="1" ht="23.25" customHeight="1" thickBot="1">
      <c r="A26" s="167"/>
      <c r="B26" s="470"/>
      <c r="C26" s="468"/>
      <c r="D26" s="479"/>
      <c r="E26" s="476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457"/>
      <c r="AO26" s="459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/>
      <c r="B27" s="470"/>
      <c r="C27" s="471"/>
      <c r="D27" s="479"/>
      <c r="E27" s="477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457"/>
      <c r="AO27" s="459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/>
      <c r="B28" s="470"/>
      <c r="C28" s="468"/>
      <c r="D28" s="479"/>
      <c r="E28" s="478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457"/>
      <c r="AO28" s="459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/>
      <c r="B29" s="470"/>
      <c r="C29" s="468"/>
      <c r="D29" s="480"/>
      <c r="E29" s="478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457"/>
      <c r="AO29" s="459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/>
      <c r="B30" s="470"/>
      <c r="C30" s="473"/>
      <c r="D30" s="479"/>
      <c r="E30" s="477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457"/>
      <c r="AO30" s="460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customHeight="1">
      <c r="A31" s="223"/>
      <c r="B31" s="470"/>
      <c r="C31" s="468"/>
      <c r="D31" s="480"/>
      <c r="E31" s="477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457"/>
      <c r="AO31" s="461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customHeight="1">
      <c r="A32" s="223"/>
      <c r="B32" s="470"/>
      <c r="C32" s="468"/>
      <c r="D32" s="480"/>
      <c r="E32" s="477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457"/>
      <c r="AO32" s="461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customHeight="1">
      <c r="A33" s="223"/>
      <c r="B33" s="474"/>
      <c r="C33" s="468"/>
      <c r="D33" s="481"/>
      <c r="E33" s="477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457"/>
      <c r="AO33" s="461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customHeight="1">
      <c r="A34" s="223"/>
      <c r="B34" s="475"/>
      <c r="C34" s="468"/>
      <c r="D34" s="482"/>
      <c r="E34" s="477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457"/>
      <c r="AO34" s="461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161" priority="20" stopIfTrue="1" operator="equal">
      <formula>5</formula>
    </cfRule>
  </conditionalFormatting>
  <conditionalFormatting sqref="E26:U35 S13:U16 E3:M4 N23:U25 E6:M12 E5:G5 P6:R12 P3:R4 S20:U22 T17:U17 S18 U18 S19:T19">
    <cfRule type="cellIs" dxfId="160" priority="19" stopIfTrue="1" operator="equal">
      <formula>5</formula>
    </cfRule>
  </conditionalFormatting>
  <conditionalFormatting sqref="S3:AB4 S12:V12 X12:AB12 S6:AB11 U5:AB5">
    <cfRule type="cellIs" dxfId="159" priority="18" stopIfTrue="1" operator="equal">
      <formula>5</formula>
    </cfRule>
  </conditionalFormatting>
  <conditionalFormatting sqref="E14:O16 N17:R22 E13:M13 P13:R13">
    <cfRule type="cellIs" dxfId="158" priority="17" stopIfTrue="1" operator="equal">
      <formula>5</formula>
    </cfRule>
  </conditionalFormatting>
  <conditionalFormatting sqref="AC13:AD14">
    <cfRule type="cellIs" dxfId="157" priority="16" stopIfTrue="1" operator="equal">
      <formula>5</formula>
    </cfRule>
  </conditionalFormatting>
  <conditionalFormatting sqref="AE15:AF16">
    <cfRule type="cellIs" dxfId="156" priority="15" stopIfTrue="1" operator="equal">
      <formula>5</formula>
    </cfRule>
  </conditionalFormatting>
  <conditionalFormatting sqref="E17:M25">
    <cfRule type="cellIs" dxfId="155" priority="14" stopIfTrue="1" operator="equal">
      <formula>5</formula>
    </cfRule>
  </conditionalFormatting>
  <conditionalFormatting sqref="H5:M5 P5:R5">
    <cfRule type="cellIs" dxfId="154" priority="13" stopIfTrue="1" operator="equal">
      <formula>5</formula>
    </cfRule>
  </conditionalFormatting>
  <conditionalFormatting sqref="S5:T5">
    <cfRule type="cellIs" dxfId="153" priority="12" stopIfTrue="1" operator="equal">
      <formula>5</formula>
    </cfRule>
  </conditionalFormatting>
  <conditionalFormatting sqref="N13:O13">
    <cfRule type="cellIs" dxfId="152" priority="11" stopIfTrue="1" operator="equal">
      <formula>5</formula>
    </cfRule>
  </conditionalFormatting>
  <conditionalFormatting sqref="N3:O4 N6:O12">
    <cfRule type="cellIs" dxfId="151" priority="10" stopIfTrue="1" operator="equal">
      <formula>5</formula>
    </cfRule>
  </conditionalFormatting>
  <conditionalFormatting sqref="N5:O5">
    <cfRule type="cellIs" dxfId="150" priority="9" stopIfTrue="1" operator="equal">
      <formula>5</formula>
    </cfRule>
  </conditionalFormatting>
  <conditionalFormatting sqref="P14:P15">
    <cfRule type="cellIs" dxfId="149" priority="8" stopIfTrue="1" operator="equal">
      <formula>5</formula>
    </cfRule>
  </conditionalFormatting>
  <conditionalFormatting sqref="P16">
    <cfRule type="cellIs" dxfId="148" priority="7" stopIfTrue="1" operator="equal">
      <formula>5</formula>
    </cfRule>
  </conditionalFormatting>
  <conditionalFormatting sqref="R16">
    <cfRule type="cellIs" dxfId="147" priority="6" stopIfTrue="1" operator="equal">
      <formula>5</formula>
    </cfRule>
  </conditionalFormatting>
  <conditionalFormatting sqref="Q14:R15">
    <cfRule type="cellIs" dxfId="146" priority="5" stopIfTrue="1" operator="equal">
      <formula>5</formula>
    </cfRule>
  </conditionalFormatting>
  <conditionalFormatting sqref="S17">
    <cfRule type="cellIs" dxfId="145" priority="4" stopIfTrue="1" operator="equal">
      <formula>5</formula>
    </cfRule>
  </conditionalFormatting>
  <conditionalFormatting sqref="T18">
    <cfRule type="cellIs" dxfId="144" priority="3" stopIfTrue="1" operator="equal">
      <formula>5</formula>
    </cfRule>
  </conditionalFormatting>
  <conditionalFormatting sqref="U19">
    <cfRule type="cellIs" dxfId="143" priority="2" stopIfTrue="1" operator="equal">
      <formula>5</formula>
    </cfRule>
  </conditionalFormatting>
  <conditionalFormatting sqref="Q16">
    <cfRule type="cellIs" dxfId="142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DE26C-5D74-4475-8BC1-E99654CD7759}">
  <sheetPr>
    <tabColor theme="7" tint="0.39997558519241921"/>
  </sheetPr>
  <dimension ref="A1:GN220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8" width="4.125" customWidth="1"/>
    <col min="9" max="9" width="4.125" style="150" customWidth="1"/>
    <col min="10" max="12" width="4.125" customWidth="1"/>
    <col min="13" max="13" width="4.125" style="150" customWidth="1"/>
    <col min="14" max="15" width="4.125" customWidth="1"/>
    <col min="16" max="16" width="4.125" style="150" customWidth="1"/>
    <col min="17" max="20" width="4.125" style="147" customWidth="1"/>
    <col min="21" max="22" width="4.125" customWidth="1"/>
    <col min="23" max="23" width="4.125" hidden="1" customWidth="1"/>
    <col min="24" max="24" width="4.125" style="150" hidden="1" customWidth="1"/>
    <col min="25" max="26" width="4.125" hidden="1" customWidth="1"/>
    <col min="27" max="27" width="4.125" style="150" hidden="1" customWidth="1"/>
    <col min="28" max="28" width="4.125" style="6" hidden="1" customWidth="1"/>
    <col min="29" max="29" width="4.125" hidden="1" customWidth="1"/>
    <col min="30" max="30" width="4.125" style="150" hidden="1" customWidth="1"/>
    <col min="31" max="32" width="4.125" hidden="1" customWidth="1"/>
    <col min="33" max="33" width="4.125" style="150" hidden="1" customWidth="1"/>
    <col min="34" max="42" width="4.125" hidden="1" customWidth="1"/>
    <col min="43" max="44" width="5.625" customWidth="1"/>
    <col min="45" max="46" width="6.75" customWidth="1"/>
    <col min="47" max="47" width="10.875" hidden="1" customWidth="1"/>
    <col min="48" max="49" width="6.75" customWidth="1"/>
    <col min="50" max="50" width="13.5" customWidth="1"/>
    <col min="51" max="228" width="8" customWidth="1"/>
    <col min="263" max="263" width="4.125" customWidth="1"/>
    <col min="264" max="264" width="35.625" customWidth="1"/>
    <col min="266" max="266" width="8.5" customWidth="1"/>
    <col min="267" max="286" width="4.125" customWidth="1"/>
    <col min="287" max="299" width="0" hidden="1" customWidth="1"/>
    <col min="300" max="301" width="7.625" customWidth="1"/>
    <col min="302" max="305" width="6.75" customWidth="1"/>
    <col min="306" max="484" width="8" customWidth="1"/>
    <col min="519" max="519" width="4.125" customWidth="1"/>
    <col min="520" max="520" width="35.625" customWidth="1"/>
    <col min="522" max="522" width="8.5" customWidth="1"/>
    <col min="523" max="542" width="4.125" customWidth="1"/>
    <col min="543" max="555" width="0" hidden="1" customWidth="1"/>
    <col min="556" max="557" width="7.625" customWidth="1"/>
    <col min="558" max="561" width="6.75" customWidth="1"/>
    <col min="562" max="740" width="8" customWidth="1"/>
    <col min="775" max="775" width="4.125" customWidth="1"/>
    <col min="776" max="776" width="35.625" customWidth="1"/>
    <col min="778" max="778" width="8.5" customWidth="1"/>
    <col min="779" max="798" width="4.125" customWidth="1"/>
    <col min="799" max="811" width="0" hidden="1" customWidth="1"/>
    <col min="812" max="813" width="7.625" customWidth="1"/>
    <col min="814" max="817" width="6.75" customWidth="1"/>
    <col min="818" max="996" width="8" customWidth="1"/>
    <col min="1031" max="1031" width="4.125" customWidth="1"/>
    <col min="1032" max="1032" width="35.625" customWidth="1"/>
    <col min="1034" max="1034" width="8.5" customWidth="1"/>
    <col min="1035" max="1054" width="4.125" customWidth="1"/>
    <col min="1055" max="1067" width="0" hidden="1" customWidth="1"/>
    <col min="1068" max="1069" width="7.625" customWidth="1"/>
    <col min="1070" max="1073" width="6.75" customWidth="1"/>
    <col min="1074" max="1252" width="8" customWidth="1"/>
    <col min="1287" max="1287" width="4.125" customWidth="1"/>
    <col min="1288" max="1288" width="35.625" customWidth="1"/>
    <col min="1290" max="1290" width="8.5" customWidth="1"/>
    <col min="1291" max="1310" width="4.125" customWidth="1"/>
    <col min="1311" max="1323" width="0" hidden="1" customWidth="1"/>
    <col min="1324" max="1325" width="7.625" customWidth="1"/>
    <col min="1326" max="1329" width="6.75" customWidth="1"/>
    <col min="1330" max="1508" width="8" customWidth="1"/>
    <col min="1543" max="1543" width="4.125" customWidth="1"/>
    <col min="1544" max="1544" width="35.625" customWidth="1"/>
    <col min="1546" max="1546" width="8.5" customWidth="1"/>
    <col min="1547" max="1566" width="4.125" customWidth="1"/>
    <col min="1567" max="1579" width="0" hidden="1" customWidth="1"/>
    <col min="1580" max="1581" width="7.625" customWidth="1"/>
    <col min="1582" max="1585" width="6.75" customWidth="1"/>
    <col min="1586" max="1764" width="8" customWidth="1"/>
    <col min="1799" max="1799" width="4.125" customWidth="1"/>
    <col min="1800" max="1800" width="35.625" customWidth="1"/>
    <col min="1802" max="1802" width="8.5" customWidth="1"/>
    <col min="1803" max="1822" width="4.125" customWidth="1"/>
    <col min="1823" max="1835" width="0" hidden="1" customWidth="1"/>
    <col min="1836" max="1837" width="7.625" customWidth="1"/>
    <col min="1838" max="1841" width="6.75" customWidth="1"/>
    <col min="1842" max="2020" width="8" customWidth="1"/>
    <col min="2055" max="2055" width="4.125" customWidth="1"/>
    <col min="2056" max="2056" width="35.625" customWidth="1"/>
    <col min="2058" max="2058" width="8.5" customWidth="1"/>
    <col min="2059" max="2078" width="4.125" customWidth="1"/>
    <col min="2079" max="2091" width="0" hidden="1" customWidth="1"/>
    <col min="2092" max="2093" width="7.625" customWidth="1"/>
    <col min="2094" max="2097" width="6.75" customWidth="1"/>
    <col min="2098" max="2276" width="8" customWidth="1"/>
    <col min="2311" max="2311" width="4.125" customWidth="1"/>
    <col min="2312" max="2312" width="35.625" customWidth="1"/>
    <col min="2314" max="2314" width="8.5" customWidth="1"/>
    <col min="2315" max="2334" width="4.125" customWidth="1"/>
    <col min="2335" max="2347" width="0" hidden="1" customWidth="1"/>
    <col min="2348" max="2349" width="7.625" customWidth="1"/>
    <col min="2350" max="2353" width="6.75" customWidth="1"/>
    <col min="2354" max="2532" width="8" customWidth="1"/>
    <col min="2567" max="2567" width="4.125" customWidth="1"/>
    <col min="2568" max="2568" width="35.625" customWidth="1"/>
    <col min="2570" max="2570" width="8.5" customWidth="1"/>
    <col min="2571" max="2590" width="4.125" customWidth="1"/>
    <col min="2591" max="2603" width="0" hidden="1" customWidth="1"/>
    <col min="2604" max="2605" width="7.625" customWidth="1"/>
    <col min="2606" max="2609" width="6.75" customWidth="1"/>
    <col min="2610" max="2788" width="8" customWidth="1"/>
    <col min="2823" max="2823" width="4.125" customWidth="1"/>
    <col min="2824" max="2824" width="35.625" customWidth="1"/>
    <col min="2826" max="2826" width="8.5" customWidth="1"/>
    <col min="2827" max="2846" width="4.125" customWidth="1"/>
    <col min="2847" max="2859" width="0" hidden="1" customWidth="1"/>
    <col min="2860" max="2861" width="7.625" customWidth="1"/>
    <col min="2862" max="2865" width="6.75" customWidth="1"/>
    <col min="2866" max="3044" width="8" customWidth="1"/>
    <col min="3079" max="3079" width="4.125" customWidth="1"/>
    <col min="3080" max="3080" width="35.625" customWidth="1"/>
    <col min="3082" max="3082" width="8.5" customWidth="1"/>
    <col min="3083" max="3102" width="4.125" customWidth="1"/>
    <col min="3103" max="3115" width="0" hidden="1" customWidth="1"/>
    <col min="3116" max="3117" width="7.625" customWidth="1"/>
    <col min="3118" max="3121" width="6.75" customWidth="1"/>
    <col min="3122" max="3300" width="8" customWidth="1"/>
    <col min="3335" max="3335" width="4.125" customWidth="1"/>
    <col min="3336" max="3336" width="35.625" customWidth="1"/>
    <col min="3338" max="3338" width="8.5" customWidth="1"/>
    <col min="3339" max="3358" width="4.125" customWidth="1"/>
    <col min="3359" max="3371" width="0" hidden="1" customWidth="1"/>
    <col min="3372" max="3373" width="7.625" customWidth="1"/>
    <col min="3374" max="3377" width="6.75" customWidth="1"/>
    <col min="3378" max="3556" width="8" customWidth="1"/>
    <col min="3591" max="3591" width="4.125" customWidth="1"/>
    <col min="3592" max="3592" width="35.625" customWidth="1"/>
    <col min="3594" max="3594" width="8.5" customWidth="1"/>
    <col min="3595" max="3614" width="4.125" customWidth="1"/>
    <col min="3615" max="3627" width="0" hidden="1" customWidth="1"/>
    <col min="3628" max="3629" width="7.625" customWidth="1"/>
    <col min="3630" max="3633" width="6.75" customWidth="1"/>
    <col min="3634" max="3812" width="8" customWidth="1"/>
    <col min="3847" max="3847" width="4.125" customWidth="1"/>
    <col min="3848" max="3848" width="35.625" customWidth="1"/>
    <col min="3850" max="3850" width="8.5" customWidth="1"/>
    <col min="3851" max="3870" width="4.125" customWidth="1"/>
    <col min="3871" max="3883" width="0" hidden="1" customWidth="1"/>
    <col min="3884" max="3885" width="7.625" customWidth="1"/>
    <col min="3886" max="3889" width="6.75" customWidth="1"/>
    <col min="3890" max="4068" width="8" customWidth="1"/>
    <col min="4103" max="4103" width="4.125" customWidth="1"/>
    <col min="4104" max="4104" width="35.625" customWidth="1"/>
    <col min="4106" max="4106" width="8.5" customWidth="1"/>
    <col min="4107" max="4126" width="4.125" customWidth="1"/>
    <col min="4127" max="4139" width="0" hidden="1" customWidth="1"/>
    <col min="4140" max="4141" width="7.625" customWidth="1"/>
    <col min="4142" max="4145" width="6.75" customWidth="1"/>
    <col min="4146" max="4324" width="8" customWidth="1"/>
    <col min="4359" max="4359" width="4.125" customWidth="1"/>
    <col min="4360" max="4360" width="35.625" customWidth="1"/>
    <col min="4362" max="4362" width="8.5" customWidth="1"/>
    <col min="4363" max="4382" width="4.125" customWidth="1"/>
    <col min="4383" max="4395" width="0" hidden="1" customWidth="1"/>
    <col min="4396" max="4397" width="7.625" customWidth="1"/>
    <col min="4398" max="4401" width="6.75" customWidth="1"/>
    <col min="4402" max="4580" width="8" customWidth="1"/>
    <col min="4615" max="4615" width="4.125" customWidth="1"/>
    <col min="4616" max="4616" width="35.625" customWidth="1"/>
    <col min="4618" max="4618" width="8.5" customWidth="1"/>
    <col min="4619" max="4638" width="4.125" customWidth="1"/>
    <col min="4639" max="4651" width="0" hidden="1" customWidth="1"/>
    <col min="4652" max="4653" width="7.625" customWidth="1"/>
    <col min="4654" max="4657" width="6.75" customWidth="1"/>
    <col min="4658" max="4836" width="8" customWidth="1"/>
    <col min="4871" max="4871" width="4.125" customWidth="1"/>
    <col min="4872" max="4872" width="35.625" customWidth="1"/>
    <col min="4874" max="4874" width="8.5" customWidth="1"/>
    <col min="4875" max="4894" width="4.125" customWidth="1"/>
    <col min="4895" max="4907" width="0" hidden="1" customWidth="1"/>
    <col min="4908" max="4909" width="7.625" customWidth="1"/>
    <col min="4910" max="4913" width="6.75" customWidth="1"/>
    <col min="4914" max="5092" width="8" customWidth="1"/>
    <col min="5127" max="5127" width="4.125" customWidth="1"/>
    <col min="5128" max="5128" width="35.625" customWidth="1"/>
    <col min="5130" max="5130" width="8.5" customWidth="1"/>
    <col min="5131" max="5150" width="4.125" customWidth="1"/>
    <col min="5151" max="5163" width="0" hidden="1" customWidth="1"/>
    <col min="5164" max="5165" width="7.625" customWidth="1"/>
    <col min="5166" max="5169" width="6.75" customWidth="1"/>
    <col min="5170" max="5348" width="8" customWidth="1"/>
    <col min="5383" max="5383" width="4.125" customWidth="1"/>
    <col min="5384" max="5384" width="35.625" customWidth="1"/>
    <col min="5386" max="5386" width="8.5" customWidth="1"/>
    <col min="5387" max="5406" width="4.125" customWidth="1"/>
    <col min="5407" max="5419" width="0" hidden="1" customWidth="1"/>
    <col min="5420" max="5421" width="7.625" customWidth="1"/>
    <col min="5422" max="5425" width="6.75" customWidth="1"/>
    <col min="5426" max="5604" width="8" customWidth="1"/>
    <col min="5639" max="5639" width="4.125" customWidth="1"/>
    <col min="5640" max="5640" width="35.625" customWidth="1"/>
    <col min="5642" max="5642" width="8.5" customWidth="1"/>
    <col min="5643" max="5662" width="4.125" customWidth="1"/>
    <col min="5663" max="5675" width="0" hidden="1" customWidth="1"/>
    <col min="5676" max="5677" width="7.625" customWidth="1"/>
    <col min="5678" max="5681" width="6.75" customWidth="1"/>
    <col min="5682" max="5860" width="8" customWidth="1"/>
    <col min="5895" max="5895" width="4.125" customWidth="1"/>
    <col min="5896" max="5896" width="35.625" customWidth="1"/>
    <col min="5898" max="5898" width="8.5" customWidth="1"/>
    <col min="5899" max="5918" width="4.125" customWidth="1"/>
    <col min="5919" max="5931" width="0" hidden="1" customWidth="1"/>
    <col min="5932" max="5933" width="7.625" customWidth="1"/>
    <col min="5934" max="5937" width="6.75" customWidth="1"/>
    <col min="5938" max="6116" width="8" customWidth="1"/>
    <col min="6151" max="6151" width="4.125" customWidth="1"/>
    <col min="6152" max="6152" width="35.625" customWidth="1"/>
    <col min="6154" max="6154" width="8.5" customWidth="1"/>
    <col min="6155" max="6174" width="4.125" customWidth="1"/>
    <col min="6175" max="6187" width="0" hidden="1" customWidth="1"/>
    <col min="6188" max="6189" width="7.625" customWidth="1"/>
    <col min="6190" max="6193" width="6.75" customWidth="1"/>
    <col min="6194" max="6372" width="8" customWidth="1"/>
    <col min="6407" max="6407" width="4.125" customWidth="1"/>
    <col min="6408" max="6408" width="35.625" customWidth="1"/>
    <col min="6410" max="6410" width="8.5" customWidth="1"/>
    <col min="6411" max="6430" width="4.125" customWidth="1"/>
    <col min="6431" max="6443" width="0" hidden="1" customWidth="1"/>
    <col min="6444" max="6445" width="7.625" customWidth="1"/>
    <col min="6446" max="6449" width="6.75" customWidth="1"/>
    <col min="6450" max="6628" width="8" customWidth="1"/>
    <col min="6663" max="6663" width="4.125" customWidth="1"/>
    <col min="6664" max="6664" width="35.625" customWidth="1"/>
    <col min="6666" max="6666" width="8.5" customWidth="1"/>
    <col min="6667" max="6686" width="4.125" customWidth="1"/>
    <col min="6687" max="6699" width="0" hidden="1" customWidth="1"/>
    <col min="6700" max="6701" width="7.625" customWidth="1"/>
    <col min="6702" max="6705" width="6.75" customWidth="1"/>
    <col min="6706" max="6884" width="8" customWidth="1"/>
    <col min="6919" max="6919" width="4.125" customWidth="1"/>
    <col min="6920" max="6920" width="35.625" customWidth="1"/>
    <col min="6922" max="6922" width="8.5" customWidth="1"/>
    <col min="6923" max="6942" width="4.125" customWidth="1"/>
    <col min="6943" max="6955" width="0" hidden="1" customWidth="1"/>
    <col min="6956" max="6957" width="7.625" customWidth="1"/>
    <col min="6958" max="6961" width="6.75" customWidth="1"/>
    <col min="6962" max="7140" width="8" customWidth="1"/>
    <col min="7175" max="7175" width="4.125" customWidth="1"/>
    <col min="7176" max="7176" width="35.625" customWidth="1"/>
    <col min="7178" max="7178" width="8.5" customWidth="1"/>
    <col min="7179" max="7198" width="4.125" customWidth="1"/>
    <col min="7199" max="7211" width="0" hidden="1" customWidth="1"/>
    <col min="7212" max="7213" width="7.625" customWidth="1"/>
    <col min="7214" max="7217" width="6.75" customWidth="1"/>
    <col min="7218" max="7396" width="8" customWidth="1"/>
    <col min="7431" max="7431" width="4.125" customWidth="1"/>
    <col min="7432" max="7432" width="35.625" customWidth="1"/>
    <col min="7434" max="7434" width="8.5" customWidth="1"/>
    <col min="7435" max="7454" width="4.125" customWidth="1"/>
    <col min="7455" max="7467" width="0" hidden="1" customWidth="1"/>
    <col min="7468" max="7469" width="7.625" customWidth="1"/>
    <col min="7470" max="7473" width="6.75" customWidth="1"/>
    <col min="7474" max="7652" width="8" customWidth="1"/>
    <col min="7687" max="7687" width="4.125" customWidth="1"/>
    <col min="7688" max="7688" width="35.625" customWidth="1"/>
    <col min="7690" max="7690" width="8.5" customWidth="1"/>
    <col min="7691" max="7710" width="4.125" customWidth="1"/>
    <col min="7711" max="7723" width="0" hidden="1" customWidth="1"/>
    <col min="7724" max="7725" width="7.625" customWidth="1"/>
    <col min="7726" max="7729" width="6.75" customWidth="1"/>
    <col min="7730" max="7908" width="8" customWidth="1"/>
    <col min="7943" max="7943" width="4.125" customWidth="1"/>
    <col min="7944" max="7944" width="35.625" customWidth="1"/>
    <col min="7946" max="7946" width="8.5" customWidth="1"/>
    <col min="7947" max="7966" width="4.125" customWidth="1"/>
    <col min="7967" max="7979" width="0" hidden="1" customWidth="1"/>
    <col min="7980" max="7981" width="7.625" customWidth="1"/>
    <col min="7982" max="7985" width="6.75" customWidth="1"/>
    <col min="7986" max="8164" width="8" customWidth="1"/>
    <col min="8199" max="8199" width="4.125" customWidth="1"/>
    <col min="8200" max="8200" width="35.625" customWidth="1"/>
    <col min="8202" max="8202" width="8.5" customWidth="1"/>
    <col min="8203" max="8222" width="4.125" customWidth="1"/>
    <col min="8223" max="8235" width="0" hidden="1" customWidth="1"/>
    <col min="8236" max="8237" width="7.625" customWidth="1"/>
    <col min="8238" max="8241" width="6.75" customWidth="1"/>
    <col min="8242" max="8420" width="8" customWidth="1"/>
    <col min="8455" max="8455" width="4.125" customWidth="1"/>
    <col min="8456" max="8456" width="35.625" customWidth="1"/>
    <col min="8458" max="8458" width="8.5" customWidth="1"/>
    <col min="8459" max="8478" width="4.125" customWidth="1"/>
    <col min="8479" max="8491" width="0" hidden="1" customWidth="1"/>
    <col min="8492" max="8493" width="7.625" customWidth="1"/>
    <col min="8494" max="8497" width="6.75" customWidth="1"/>
    <col min="8498" max="8676" width="8" customWidth="1"/>
    <col min="8711" max="8711" width="4.125" customWidth="1"/>
    <col min="8712" max="8712" width="35.625" customWidth="1"/>
    <col min="8714" max="8714" width="8.5" customWidth="1"/>
    <col min="8715" max="8734" width="4.125" customWidth="1"/>
    <col min="8735" max="8747" width="0" hidden="1" customWidth="1"/>
    <col min="8748" max="8749" width="7.625" customWidth="1"/>
    <col min="8750" max="8753" width="6.75" customWidth="1"/>
    <col min="8754" max="8932" width="8" customWidth="1"/>
    <col min="8967" max="8967" width="4.125" customWidth="1"/>
    <col min="8968" max="8968" width="35.625" customWidth="1"/>
    <col min="8970" max="8970" width="8.5" customWidth="1"/>
    <col min="8971" max="8990" width="4.125" customWidth="1"/>
    <col min="8991" max="9003" width="0" hidden="1" customWidth="1"/>
    <col min="9004" max="9005" width="7.625" customWidth="1"/>
    <col min="9006" max="9009" width="6.75" customWidth="1"/>
    <col min="9010" max="9188" width="8" customWidth="1"/>
    <col min="9223" max="9223" width="4.125" customWidth="1"/>
    <col min="9224" max="9224" width="35.625" customWidth="1"/>
    <col min="9226" max="9226" width="8.5" customWidth="1"/>
    <col min="9227" max="9246" width="4.125" customWidth="1"/>
    <col min="9247" max="9259" width="0" hidden="1" customWidth="1"/>
    <col min="9260" max="9261" width="7.625" customWidth="1"/>
    <col min="9262" max="9265" width="6.75" customWidth="1"/>
    <col min="9266" max="9444" width="8" customWidth="1"/>
    <col min="9479" max="9479" width="4.125" customWidth="1"/>
    <col min="9480" max="9480" width="35.625" customWidth="1"/>
    <col min="9482" max="9482" width="8.5" customWidth="1"/>
    <col min="9483" max="9502" width="4.125" customWidth="1"/>
    <col min="9503" max="9515" width="0" hidden="1" customWidth="1"/>
    <col min="9516" max="9517" width="7.625" customWidth="1"/>
    <col min="9518" max="9521" width="6.75" customWidth="1"/>
    <col min="9522" max="9700" width="8" customWidth="1"/>
    <col min="9735" max="9735" width="4.125" customWidth="1"/>
    <col min="9736" max="9736" width="35.625" customWidth="1"/>
    <col min="9738" max="9738" width="8.5" customWidth="1"/>
    <col min="9739" max="9758" width="4.125" customWidth="1"/>
    <col min="9759" max="9771" width="0" hidden="1" customWidth="1"/>
    <col min="9772" max="9773" width="7.625" customWidth="1"/>
    <col min="9774" max="9777" width="6.75" customWidth="1"/>
    <col min="9778" max="9956" width="8" customWidth="1"/>
    <col min="9991" max="9991" width="4.125" customWidth="1"/>
    <col min="9992" max="9992" width="35.625" customWidth="1"/>
    <col min="9994" max="9994" width="8.5" customWidth="1"/>
    <col min="9995" max="10014" width="4.125" customWidth="1"/>
    <col min="10015" max="10027" width="0" hidden="1" customWidth="1"/>
    <col min="10028" max="10029" width="7.625" customWidth="1"/>
    <col min="10030" max="10033" width="6.75" customWidth="1"/>
    <col min="10034" max="10212" width="8" customWidth="1"/>
    <col min="10247" max="10247" width="4.125" customWidth="1"/>
    <col min="10248" max="10248" width="35.625" customWidth="1"/>
    <col min="10250" max="10250" width="8.5" customWidth="1"/>
    <col min="10251" max="10270" width="4.125" customWidth="1"/>
    <col min="10271" max="10283" width="0" hidden="1" customWidth="1"/>
    <col min="10284" max="10285" width="7.625" customWidth="1"/>
    <col min="10286" max="10289" width="6.75" customWidth="1"/>
    <col min="10290" max="10468" width="8" customWidth="1"/>
    <col min="10503" max="10503" width="4.125" customWidth="1"/>
    <col min="10504" max="10504" width="35.625" customWidth="1"/>
    <col min="10506" max="10506" width="8.5" customWidth="1"/>
    <col min="10507" max="10526" width="4.125" customWidth="1"/>
    <col min="10527" max="10539" width="0" hidden="1" customWidth="1"/>
    <col min="10540" max="10541" width="7.625" customWidth="1"/>
    <col min="10542" max="10545" width="6.75" customWidth="1"/>
    <col min="10546" max="10724" width="8" customWidth="1"/>
    <col min="10759" max="10759" width="4.125" customWidth="1"/>
    <col min="10760" max="10760" width="35.625" customWidth="1"/>
    <col min="10762" max="10762" width="8.5" customWidth="1"/>
    <col min="10763" max="10782" width="4.125" customWidth="1"/>
    <col min="10783" max="10795" width="0" hidden="1" customWidth="1"/>
    <col min="10796" max="10797" width="7.625" customWidth="1"/>
    <col min="10798" max="10801" width="6.75" customWidth="1"/>
    <col min="10802" max="10980" width="8" customWidth="1"/>
    <col min="11015" max="11015" width="4.125" customWidth="1"/>
    <col min="11016" max="11016" width="35.625" customWidth="1"/>
    <col min="11018" max="11018" width="8.5" customWidth="1"/>
    <col min="11019" max="11038" width="4.125" customWidth="1"/>
    <col min="11039" max="11051" width="0" hidden="1" customWidth="1"/>
    <col min="11052" max="11053" width="7.625" customWidth="1"/>
    <col min="11054" max="11057" width="6.75" customWidth="1"/>
    <col min="11058" max="11236" width="8" customWidth="1"/>
    <col min="11271" max="11271" width="4.125" customWidth="1"/>
    <col min="11272" max="11272" width="35.625" customWidth="1"/>
    <col min="11274" max="11274" width="8.5" customWidth="1"/>
    <col min="11275" max="11294" width="4.125" customWidth="1"/>
    <col min="11295" max="11307" width="0" hidden="1" customWidth="1"/>
    <col min="11308" max="11309" width="7.625" customWidth="1"/>
    <col min="11310" max="11313" width="6.75" customWidth="1"/>
    <col min="11314" max="11492" width="8" customWidth="1"/>
    <col min="11527" max="11527" width="4.125" customWidth="1"/>
    <col min="11528" max="11528" width="35.625" customWidth="1"/>
    <col min="11530" max="11530" width="8.5" customWidth="1"/>
    <col min="11531" max="11550" width="4.125" customWidth="1"/>
    <col min="11551" max="11563" width="0" hidden="1" customWidth="1"/>
    <col min="11564" max="11565" width="7.625" customWidth="1"/>
    <col min="11566" max="11569" width="6.75" customWidth="1"/>
    <col min="11570" max="11748" width="8" customWidth="1"/>
    <col min="11783" max="11783" width="4.125" customWidth="1"/>
    <col min="11784" max="11784" width="35.625" customWidth="1"/>
    <col min="11786" max="11786" width="8.5" customWidth="1"/>
    <col min="11787" max="11806" width="4.125" customWidth="1"/>
    <col min="11807" max="11819" width="0" hidden="1" customWidth="1"/>
    <col min="11820" max="11821" width="7.625" customWidth="1"/>
    <col min="11822" max="11825" width="6.75" customWidth="1"/>
    <col min="11826" max="12004" width="8" customWidth="1"/>
    <col min="12039" max="12039" width="4.125" customWidth="1"/>
    <col min="12040" max="12040" width="35.625" customWidth="1"/>
    <col min="12042" max="12042" width="8.5" customWidth="1"/>
    <col min="12043" max="12062" width="4.125" customWidth="1"/>
    <col min="12063" max="12075" width="0" hidden="1" customWidth="1"/>
    <col min="12076" max="12077" width="7.625" customWidth="1"/>
    <col min="12078" max="12081" width="6.75" customWidth="1"/>
    <col min="12082" max="12260" width="8" customWidth="1"/>
    <col min="12295" max="12295" width="4.125" customWidth="1"/>
    <col min="12296" max="12296" width="35.625" customWidth="1"/>
    <col min="12298" max="12298" width="8.5" customWidth="1"/>
    <col min="12299" max="12318" width="4.125" customWidth="1"/>
    <col min="12319" max="12331" width="0" hidden="1" customWidth="1"/>
    <col min="12332" max="12333" width="7.625" customWidth="1"/>
    <col min="12334" max="12337" width="6.75" customWidth="1"/>
    <col min="12338" max="12516" width="8" customWidth="1"/>
    <col min="12551" max="12551" width="4.125" customWidth="1"/>
    <col min="12552" max="12552" width="35.625" customWidth="1"/>
    <col min="12554" max="12554" width="8.5" customWidth="1"/>
    <col min="12555" max="12574" width="4.125" customWidth="1"/>
    <col min="12575" max="12587" width="0" hidden="1" customWidth="1"/>
    <col min="12588" max="12589" width="7.625" customWidth="1"/>
    <col min="12590" max="12593" width="6.75" customWidth="1"/>
    <col min="12594" max="12772" width="8" customWidth="1"/>
    <col min="12807" max="12807" width="4.125" customWidth="1"/>
    <col min="12808" max="12808" width="35.625" customWidth="1"/>
    <col min="12810" max="12810" width="8.5" customWidth="1"/>
    <col min="12811" max="12830" width="4.125" customWidth="1"/>
    <col min="12831" max="12843" width="0" hidden="1" customWidth="1"/>
    <col min="12844" max="12845" width="7.625" customWidth="1"/>
    <col min="12846" max="12849" width="6.75" customWidth="1"/>
    <col min="12850" max="13028" width="8" customWidth="1"/>
    <col min="13063" max="13063" width="4.125" customWidth="1"/>
    <col min="13064" max="13064" width="35.625" customWidth="1"/>
    <col min="13066" max="13066" width="8.5" customWidth="1"/>
    <col min="13067" max="13086" width="4.125" customWidth="1"/>
    <col min="13087" max="13099" width="0" hidden="1" customWidth="1"/>
    <col min="13100" max="13101" width="7.625" customWidth="1"/>
    <col min="13102" max="13105" width="6.75" customWidth="1"/>
    <col min="13106" max="13284" width="8" customWidth="1"/>
    <col min="13319" max="13319" width="4.125" customWidth="1"/>
    <col min="13320" max="13320" width="35.625" customWidth="1"/>
    <col min="13322" max="13322" width="8.5" customWidth="1"/>
    <col min="13323" max="13342" width="4.125" customWidth="1"/>
    <col min="13343" max="13355" width="0" hidden="1" customWidth="1"/>
    <col min="13356" max="13357" width="7.625" customWidth="1"/>
    <col min="13358" max="13361" width="6.75" customWidth="1"/>
    <col min="13362" max="13540" width="8" customWidth="1"/>
    <col min="13575" max="13575" width="4.125" customWidth="1"/>
    <col min="13576" max="13576" width="35.625" customWidth="1"/>
    <col min="13578" max="13578" width="8.5" customWidth="1"/>
    <col min="13579" max="13598" width="4.125" customWidth="1"/>
    <col min="13599" max="13611" width="0" hidden="1" customWidth="1"/>
    <col min="13612" max="13613" width="7.625" customWidth="1"/>
    <col min="13614" max="13617" width="6.75" customWidth="1"/>
    <col min="13618" max="13796" width="8" customWidth="1"/>
    <col min="13831" max="13831" width="4.125" customWidth="1"/>
    <col min="13832" max="13832" width="35.625" customWidth="1"/>
    <col min="13834" max="13834" width="8.5" customWidth="1"/>
    <col min="13835" max="13854" width="4.125" customWidth="1"/>
    <col min="13855" max="13867" width="0" hidden="1" customWidth="1"/>
    <col min="13868" max="13869" width="7.625" customWidth="1"/>
    <col min="13870" max="13873" width="6.75" customWidth="1"/>
    <col min="13874" max="14052" width="8" customWidth="1"/>
    <col min="14087" max="14087" width="4.125" customWidth="1"/>
    <col min="14088" max="14088" width="35.625" customWidth="1"/>
    <col min="14090" max="14090" width="8.5" customWidth="1"/>
    <col min="14091" max="14110" width="4.125" customWidth="1"/>
    <col min="14111" max="14123" width="0" hidden="1" customWidth="1"/>
    <col min="14124" max="14125" width="7.625" customWidth="1"/>
    <col min="14126" max="14129" width="6.75" customWidth="1"/>
    <col min="14130" max="14308" width="8" customWidth="1"/>
    <col min="14343" max="14343" width="4.125" customWidth="1"/>
    <col min="14344" max="14344" width="35.625" customWidth="1"/>
    <col min="14346" max="14346" width="8.5" customWidth="1"/>
    <col min="14347" max="14366" width="4.125" customWidth="1"/>
    <col min="14367" max="14379" width="0" hidden="1" customWidth="1"/>
    <col min="14380" max="14381" width="7.625" customWidth="1"/>
    <col min="14382" max="14385" width="6.75" customWidth="1"/>
    <col min="14386" max="14564" width="8" customWidth="1"/>
    <col min="14599" max="14599" width="4.125" customWidth="1"/>
    <col min="14600" max="14600" width="35.625" customWidth="1"/>
    <col min="14602" max="14602" width="8.5" customWidth="1"/>
    <col min="14603" max="14622" width="4.125" customWidth="1"/>
    <col min="14623" max="14635" width="0" hidden="1" customWidth="1"/>
    <col min="14636" max="14637" width="7.625" customWidth="1"/>
    <col min="14638" max="14641" width="6.75" customWidth="1"/>
    <col min="14642" max="14820" width="8" customWidth="1"/>
    <col min="14855" max="14855" width="4.125" customWidth="1"/>
    <col min="14856" max="14856" width="35.625" customWidth="1"/>
    <col min="14858" max="14858" width="8.5" customWidth="1"/>
    <col min="14859" max="14878" width="4.125" customWidth="1"/>
    <col min="14879" max="14891" width="0" hidden="1" customWidth="1"/>
    <col min="14892" max="14893" width="7.625" customWidth="1"/>
    <col min="14894" max="14897" width="6.75" customWidth="1"/>
    <col min="14898" max="15076" width="8" customWidth="1"/>
    <col min="15111" max="15111" width="4.125" customWidth="1"/>
    <col min="15112" max="15112" width="35.625" customWidth="1"/>
    <col min="15114" max="15114" width="8.5" customWidth="1"/>
    <col min="15115" max="15134" width="4.125" customWidth="1"/>
    <col min="15135" max="15147" width="0" hidden="1" customWidth="1"/>
    <col min="15148" max="15149" width="7.625" customWidth="1"/>
    <col min="15150" max="15153" width="6.75" customWidth="1"/>
    <col min="15154" max="15332" width="8" customWidth="1"/>
    <col min="15367" max="15367" width="4.125" customWidth="1"/>
    <col min="15368" max="15368" width="35.625" customWidth="1"/>
    <col min="15370" max="15370" width="8.5" customWidth="1"/>
    <col min="15371" max="15390" width="4.125" customWidth="1"/>
    <col min="15391" max="15403" width="0" hidden="1" customWidth="1"/>
    <col min="15404" max="15405" width="7.625" customWidth="1"/>
    <col min="15406" max="15409" width="6.75" customWidth="1"/>
    <col min="15410" max="15588" width="8" customWidth="1"/>
    <col min="15623" max="15623" width="4.125" customWidth="1"/>
    <col min="15624" max="15624" width="35.625" customWidth="1"/>
    <col min="15626" max="15626" width="8.5" customWidth="1"/>
    <col min="15627" max="15646" width="4.125" customWidth="1"/>
    <col min="15647" max="15659" width="0" hidden="1" customWidth="1"/>
    <col min="15660" max="15661" width="7.625" customWidth="1"/>
    <col min="15662" max="15665" width="6.75" customWidth="1"/>
    <col min="15666" max="15844" width="8" customWidth="1"/>
    <col min="15879" max="15879" width="4.125" customWidth="1"/>
    <col min="15880" max="15880" width="35.625" customWidth="1"/>
    <col min="15882" max="15882" width="8.5" customWidth="1"/>
    <col min="15883" max="15902" width="4.125" customWidth="1"/>
    <col min="15903" max="15915" width="0" hidden="1" customWidth="1"/>
    <col min="15916" max="15917" width="7.625" customWidth="1"/>
    <col min="15918" max="15921" width="6.75" customWidth="1"/>
    <col min="15922" max="16100" width="8" customWidth="1"/>
    <col min="16135" max="16135" width="4.125" customWidth="1"/>
    <col min="16136" max="16136" width="35.625" customWidth="1"/>
    <col min="16138" max="16138" width="8.5" customWidth="1"/>
    <col min="16139" max="16158" width="4.125" customWidth="1"/>
    <col min="16159" max="16171" width="0" hidden="1" customWidth="1"/>
    <col min="16172" max="16173" width="7.625" customWidth="1"/>
    <col min="16174" max="16177" width="6.75" customWidth="1"/>
    <col min="16178" max="16356" width="8" customWidth="1"/>
  </cols>
  <sheetData>
    <row r="1" spans="1:196" ht="45" customHeight="1" thickBot="1">
      <c r="A1" s="147"/>
      <c r="B1" s="148" t="s">
        <v>321</v>
      </c>
      <c r="C1" s="149"/>
      <c r="X1" s="147"/>
      <c r="Y1" s="219"/>
      <c r="AA1" s="147"/>
      <c r="AB1" s="219"/>
      <c r="AC1" s="219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564" t="s">
        <v>240</v>
      </c>
      <c r="AX1" s="321">
        <f>SUM(AX3:AX12)</f>
        <v>1050.25</v>
      </c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</row>
    <row r="2" spans="1:196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</v>
      </c>
      <c r="O2" s="155">
        <v>2</v>
      </c>
      <c r="P2" s="155">
        <v>3</v>
      </c>
      <c r="Q2" s="155">
        <v>4</v>
      </c>
      <c r="R2" s="155">
        <v>5</v>
      </c>
      <c r="S2" s="155">
        <v>6</v>
      </c>
      <c r="T2" s="155">
        <v>7</v>
      </c>
      <c r="U2" s="155">
        <v>8</v>
      </c>
      <c r="V2" s="155">
        <v>9</v>
      </c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6"/>
      <c r="AQ2" s="272" t="s">
        <v>223</v>
      </c>
      <c r="AR2" s="273" t="s">
        <v>224</v>
      </c>
      <c r="AS2" s="274" t="s">
        <v>225</v>
      </c>
      <c r="AT2" s="273" t="s">
        <v>226</v>
      </c>
      <c r="AU2" s="309" t="s">
        <v>241</v>
      </c>
      <c r="AV2" s="275" t="s">
        <v>242</v>
      </c>
      <c r="AW2" s="565"/>
      <c r="AX2" s="311" t="s">
        <v>241</v>
      </c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</row>
    <row r="3" spans="1:196" s="14" customFormat="1" ht="22.5">
      <c r="A3" s="157">
        <v>1</v>
      </c>
      <c r="B3" s="500" t="s">
        <v>315</v>
      </c>
      <c r="C3" s="169" t="s">
        <v>0</v>
      </c>
      <c r="D3" s="159" t="s">
        <v>288</v>
      </c>
      <c r="E3" s="160"/>
      <c r="F3" s="161">
        <v>5</v>
      </c>
      <c r="G3" s="161">
        <v>5</v>
      </c>
      <c r="H3" s="389">
        <v>5</v>
      </c>
      <c r="I3" s="243">
        <v>5</v>
      </c>
      <c r="J3" s="377">
        <v>4</v>
      </c>
      <c r="K3" s="243">
        <v>2</v>
      </c>
      <c r="L3" s="498">
        <v>5</v>
      </c>
      <c r="M3" s="243">
        <v>5</v>
      </c>
      <c r="N3" s="503"/>
      <c r="O3" s="243">
        <v>5</v>
      </c>
      <c r="P3" s="498">
        <v>5</v>
      </c>
      <c r="Q3" s="243">
        <v>5</v>
      </c>
      <c r="R3" s="243">
        <v>5</v>
      </c>
      <c r="S3" s="243">
        <v>2</v>
      </c>
      <c r="T3" s="487">
        <v>4</v>
      </c>
      <c r="U3" s="498">
        <v>5</v>
      </c>
      <c r="V3" s="243">
        <v>5</v>
      </c>
      <c r="W3" s="498"/>
      <c r="X3" s="243"/>
      <c r="Y3" s="243"/>
      <c r="Z3" s="243"/>
      <c r="AA3" s="161"/>
      <c r="AB3" s="161"/>
      <c r="AC3" s="243"/>
      <c r="AD3" s="276"/>
      <c r="AE3" s="277"/>
      <c r="AF3" s="278"/>
      <c r="AG3" s="278"/>
      <c r="AH3" s="164"/>
      <c r="AI3" s="164"/>
      <c r="AJ3" s="164"/>
      <c r="AK3" s="164"/>
      <c r="AL3" s="279"/>
      <c r="AM3" s="164"/>
      <c r="AN3" s="164"/>
      <c r="AO3" s="164"/>
      <c r="AP3" s="280"/>
      <c r="AQ3" s="281">
        <v>13</v>
      </c>
      <c r="AR3" s="282">
        <v>3</v>
      </c>
      <c r="AS3" s="283">
        <f t="shared" ref="AS3:AS19" si="0">SUM(E3:AP3)</f>
        <v>72</v>
      </c>
      <c r="AT3" s="284">
        <f>SUM(E3:E37)</f>
        <v>28</v>
      </c>
      <c r="AU3" s="310">
        <f>SUM((AQ3+AR3)+((AQ3*100)/(AQ3+AR3)+((((AS3-AT3)+((AQ3+AR3)*5))*50)/((AQ3+AR3)*5))))</f>
        <v>174.75</v>
      </c>
      <c r="AV3" s="166">
        <f t="shared" ref="AV3:AV37" si="1">SUM(AS3-AT3)</f>
        <v>44</v>
      </c>
      <c r="AW3" s="285" t="s">
        <v>228</v>
      </c>
      <c r="AX3" s="312">
        <f>AU3</f>
        <v>174.75</v>
      </c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</row>
    <row r="4" spans="1:196" s="147" customFormat="1" ht="22.5">
      <c r="A4" s="167">
        <v>2</v>
      </c>
      <c r="B4" s="239" t="s">
        <v>245</v>
      </c>
      <c r="C4" s="239" t="s">
        <v>0</v>
      </c>
      <c r="D4" s="170" t="s">
        <v>81</v>
      </c>
      <c r="E4" s="171">
        <v>0</v>
      </c>
      <c r="F4" s="172"/>
      <c r="G4" s="173">
        <v>1</v>
      </c>
      <c r="H4" s="387">
        <v>5</v>
      </c>
      <c r="I4" s="197">
        <v>0</v>
      </c>
      <c r="J4" s="197">
        <v>1</v>
      </c>
      <c r="K4" s="197">
        <v>1</v>
      </c>
      <c r="L4" s="502">
        <v>3</v>
      </c>
      <c r="M4" s="197">
        <v>5</v>
      </c>
      <c r="N4" s="197">
        <v>1</v>
      </c>
      <c r="O4" s="261"/>
      <c r="P4" s="388">
        <v>2</v>
      </c>
      <c r="Q4" s="197">
        <v>0</v>
      </c>
      <c r="R4" s="197">
        <v>3</v>
      </c>
      <c r="S4" s="197">
        <v>1</v>
      </c>
      <c r="T4" s="259">
        <v>2</v>
      </c>
      <c r="U4" s="388">
        <v>1</v>
      </c>
      <c r="V4" s="197">
        <v>5</v>
      </c>
      <c r="W4" s="388"/>
      <c r="X4" s="197"/>
      <c r="Y4" s="197"/>
      <c r="Z4" s="197"/>
      <c r="AA4" s="197"/>
      <c r="AB4" s="198"/>
      <c r="AC4" s="197"/>
      <c r="AD4" s="204"/>
      <c r="AE4" s="286"/>
      <c r="AF4" s="287"/>
      <c r="AG4" s="287"/>
      <c r="AH4" s="177"/>
      <c r="AI4" s="177"/>
      <c r="AJ4" s="177"/>
      <c r="AK4" s="177"/>
      <c r="AL4" s="190"/>
      <c r="AM4" s="177"/>
      <c r="AN4" s="177"/>
      <c r="AO4" s="177"/>
      <c r="AP4" s="288"/>
      <c r="AQ4" s="289">
        <v>4</v>
      </c>
      <c r="AR4" s="290">
        <v>12</v>
      </c>
      <c r="AS4" s="291">
        <f t="shared" si="0"/>
        <v>31</v>
      </c>
      <c r="AT4" s="292">
        <f>SUM(F3:F37)</f>
        <v>68</v>
      </c>
      <c r="AU4" s="310">
        <f t="shared" ref="AU4:AU13" si="2">SUM((AQ4+AR4)+((AQ4*100)/(AQ4+AR4)+((((AS4-AT4)+((AQ4+AR4)*5))*50)/((AQ4+AR4)*5))))</f>
        <v>67.875</v>
      </c>
      <c r="AV4" s="181">
        <f t="shared" si="1"/>
        <v>-37</v>
      </c>
      <c r="AW4" s="293" t="s">
        <v>235</v>
      </c>
      <c r="AX4" s="312">
        <f t="shared" ref="AX4:AX11" si="3">AU4</f>
        <v>67.875</v>
      </c>
    </row>
    <row r="5" spans="1:196" s="147" customFormat="1" ht="22.5" customHeight="1">
      <c r="A5" s="167">
        <v>3</v>
      </c>
      <c r="B5" s="168" t="s">
        <v>116</v>
      </c>
      <c r="C5" s="239" t="s">
        <v>0</v>
      </c>
      <c r="D5" s="170" t="s">
        <v>117</v>
      </c>
      <c r="E5" s="171">
        <v>1</v>
      </c>
      <c r="F5" s="173">
        <v>5</v>
      </c>
      <c r="G5" s="172"/>
      <c r="H5" s="388">
        <v>2</v>
      </c>
      <c r="I5" s="197">
        <v>1</v>
      </c>
      <c r="J5" s="197">
        <v>2</v>
      </c>
      <c r="K5" s="197">
        <v>1</v>
      </c>
      <c r="L5" s="388">
        <v>1</v>
      </c>
      <c r="M5" s="197">
        <v>5</v>
      </c>
      <c r="N5" s="197">
        <v>1</v>
      </c>
      <c r="O5" s="197">
        <v>5</v>
      </c>
      <c r="P5" s="504"/>
      <c r="Q5" s="197">
        <v>4</v>
      </c>
      <c r="R5" s="197">
        <v>2</v>
      </c>
      <c r="S5" s="197">
        <v>2</v>
      </c>
      <c r="T5" s="259">
        <v>2</v>
      </c>
      <c r="U5" s="388">
        <v>3</v>
      </c>
      <c r="V5" s="197">
        <v>5</v>
      </c>
      <c r="W5" s="388"/>
      <c r="X5" s="197"/>
      <c r="Y5" s="197"/>
      <c r="Z5" s="197"/>
      <c r="AA5" s="183"/>
      <c r="AB5" s="173"/>
      <c r="AC5" s="197"/>
      <c r="AD5" s="204"/>
      <c r="AE5" s="294"/>
      <c r="AF5" s="287"/>
      <c r="AG5" s="287"/>
      <c r="AH5" s="177"/>
      <c r="AI5" s="177"/>
      <c r="AJ5" s="177"/>
      <c r="AK5" s="177"/>
      <c r="AL5" s="190"/>
      <c r="AM5" s="177"/>
      <c r="AN5" s="177"/>
      <c r="AO5" s="177"/>
      <c r="AP5" s="288"/>
      <c r="AQ5" s="289">
        <v>4</v>
      </c>
      <c r="AR5" s="290">
        <v>12</v>
      </c>
      <c r="AS5" s="291">
        <f t="shared" si="0"/>
        <v>42</v>
      </c>
      <c r="AT5" s="292">
        <f>SUM(G3:G37)</f>
        <v>66</v>
      </c>
      <c r="AU5" s="310">
        <f t="shared" si="2"/>
        <v>76</v>
      </c>
      <c r="AV5" s="181">
        <f t="shared" si="1"/>
        <v>-24</v>
      </c>
      <c r="AW5" s="293" t="s">
        <v>238</v>
      </c>
      <c r="AX5" s="312">
        <f t="shared" si="3"/>
        <v>76</v>
      </c>
    </row>
    <row r="6" spans="1:196" s="188" customFormat="1" ht="22.5" customHeight="1" thickBot="1">
      <c r="A6" s="167">
        <v>4</v>
      </c>
      <c r="B6" s="168" t="s">
        <v>243</v>
      </c>
      <c r="C6" s="239" t="s">
        <v>0</v>
      </c>
      <c r="D6" s="329" t="s">
        <v>177</v>
      </c>
      <c r="E6" s="186">
        <v>1</v>
      </c>
      <c r="F6" s="174">
        <v>4</v>
      </c>
      <c r="G6" s="174">
        <v>5</v>
      </c>
      <c r="H6" s="369"/>
      <c r="I6" s="264">
        <v>5</v>
      </c>
      <c r="J6" s="200">
        <v>5</v>
      </c>
      <c r="K6" s="200">
        <v>1</v>
      </c>
      <c r="L6" s="499">
        <v>5</v>
      </c>
      <c r="M6" s="200">
        <v>5</v>
      </c>
      <c r="N6" s="200">
        <v>1</v>
      </c>
      <c r="O6" s="200">
        <v>5</v>
      </c>
      <c r="P6" s="499">
        <v>5</v>
      </c>
      <c r="Q6" s="369"/>
      <c r="R6" s="200">
        <v>5</v>
      </c>
      <c r="S6" s="200">
        <v>0</v>
      </c>
      <c r="T6" s="200">
        <v>5</v>
      </c>
      <c r="U6" s="200">
        <v>4</v>
      </c>
      <c r="V6" s="200">
        <v>5</v>
      </c>
      <c r="W6" s="499"/>
      <c r="X6" s="200"/>
      <c r="Y6" s="200"/>
      <c r="Z6" s="200"/>
      <c r="AA6" s="197"/>
      <c r="AB6" s="198"/>
      <c r="AC6" s="197"/>
      <c r="AD6" s="204"/>
      <c r="AE6" s="294"/>
      <c r="AF6" s="287"/>
      <c r="AG6" s="287"/>
      <c r="AH6" s="177"/>
      <c r="AI6" s="177"/>
      <c r="AJ6" s="177"/>
      <c r="AK6" s="177"/>
      <c r="AL6" s="190"/>
      <c r="AM6" s="177"/>
      <c r="AN6" s="177"/>
      <c r="AO6" s="177"/>
      <c r="AP6" s="288"/>
      <c r="AQ6" s="289">
        <v>10</v>
      </c>
      <c r="AR6" s="290">
        <v>6</v>
      </c>
      <c r="AS6" s="291">
        <f t="shared" si="0"/>
        <v>61</v>
      </c>
      <c r="AT6" s="292">
        <f>SUM(H3:H37)</f>
        <v>55</v>
      </c>
      <c r="AU6" s="310">
        <f t="shared" si="2"/>
        <v>132.25</v>
      </c>
      <c r="AV6" s="181">
        <f t="shared" si="1"/>
        <v>6</v>
      </c>
      <c r="AW6" s="293" t="s">
        <v>227</v>
      </c>
      <c r="AX6" s="312">
        <f t="shared" si="3"/>
        <v>132.25</v>
      </c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</row>
    <row r="7" spans="1:196" s="147" customFormat="1" ht="22.5" customHeight="1">
      <c r="A7" s="167">
        <v>5</v>
      </c>
      <c r="B7" s="239" t="s">
        <v>118</v>
      </c>
      <c r="C7" s="169" t="s">
        <v>0</v>
      </c>
      <c r="D7" s="170" t="s">
        <v>117</v>
      </c>
      <c r="E7" s="186">
        <v>1</v>
      </c>
      <c r="F7" s="174">
        <v>5</v>
      </c>
      <c r="G7" s="174">
        <v>5</v>
      </c>
      <c r="H7" s="200">
        <v>4</v>
      </c>
      <c r="I7" s="172"/>
      <c r="J7" s="197">
        <v>2</v>
      </c>
      <c r="K7" s="197">
        <v>2</v>
      </c>
      <c r="L7" s="388">
        <v>2</v>
      </c>
      <c r="M7" s="200">
        <v>5</v>
      </c>
      <c r="N7" s="200">
        <v>1</v>
      </c>
      <c r="O7" s="200">
        <v>5</v>
      </c>
      <c r="P7" s="200">
        <v>5</v>
      </c>
      <c r="Q7" s="378">
        <v>4</v>
      </c>
      <c r="R7" s="505"/>
      <c r="S7" s="200">
        <v>5</v>
      </c>
      <c r="T7" s="200">
        <v>0</v>
      </c>
      <c r="U7" s="200">
        <v>2</v>
      </c>
      <c r="V7" s="200">
        <v>5</v>
      </c>
      <c r="W7" s="200"/>
      <c r="X7" s="200"/>
      <c r="Y7" s="197"/>
      <c r="Z7" s="198"/>
      <c r="AA7" s="197"/>
      <c r="AB7" s="198"/>
      <c r="AC7" s="197"/>
      <c r="AD7" s="204"/>
      <c r="AE7" s="294"/>
      <c r="AF7" s="287"/>
      <c r="AG7" s="287"/>
      <c r="AH7" s="177"/>
      <c r="AI7" s="177"/>
      <c r="AJ7" s="177"/>
      <c r="AK7" s="177"/>
      <c r="AL7" s="190"/>
      <c r="AM7" s="177"/>
      <c r="AN7" s="177"/>
      <c r="AO7" s="177"/>
      <c r="AP7" s="288"/>
      <c r="AQ7" s="289">
        <v>7</v>
      </c>
      <c r="AR7" s="290">
        <v>9</v>
      </c>
      <c r="AS7" s="291">
        <f t="shared" si="0"/>
        <v>53</v>
      </c>
      <c r="AT7" s="292">
        <f>SUM(I3:I38)</f>
        <v>54</v>
      </c>
      <c r="AU7" s="310">
        <f t="shared" si="2"/>
        <v>109.125</v>
      </c>
      <c r="AV7" s="181">
        <f t="shared" si="1"/>
        <v>-1</v>
      </c>
      <c r="AW7" s="293" t="s">
        <v>231</v>
      </c>
      <c r="AX7" s="312">
        <f t="shared" si="3"/>
        <v>109.125</v>
      </c>
    </row>
    <row r="8" spans="1:196" s="147" customFormat="1" ht="22.5">
      <c r="A8" s="167">
        <v>6</v>
      </c>
      <c r="B8" s="475" t="s">
        <v>86</v>
      </c>
      <c r="C8" s="169" t="s">
        <v>0</v>
      </c>
      <c r="D8" s="170" t="s">
        <v>205</v>
      </c>
      <c r="E8" s="493">
        <v>2</v>
      </c>
      <c r="F8" s="494">
        <v>5</v>
      </c>
      <c r="G8" s="494">
        <v>5</v>
      </c>
      <c r="H8" s="494">
        <v>2</v>
      </c>
      <c r="I8" s="173">
        <v>5</v>
      </c>
      <c r="J8" s="172"/>
      <c r="K8" s="388">
        <v>5</v>
      </c>
      <c r="L8" s="197">
        <v>5</v>
      </c>
      <c r="M8" s="197">
        <v>5</v>
      </c>
      <c r="N8" s="269">
        <v>3</v>
      </c>
      <c r="O8" s="197">
        <v>5</v>
      </c>
      <c r="P8" s="197">
        <v>5</v>
      </c>
      <c r="Q8" s="259">
        <v>5</v>
      </c>
      <c r="R8" s="259">
        <v>1</v>
      </c>
      <c r="S8" s="261"/>
      <c r="T8" s="197">
        <v>5</v>
      </c>
      <c r="U8" s="197">
        <v>5</v>
      </c>
      <c r="V8" s="197">
        <v>5</v>
      </c>
      <c r="W8" s="197"/>
      <c r="X8" s="197"/>
      <c r="Y8" s="197"/>
      <c r="Z8" s="197"/>
      <c r="AA8" s="197"/>
      <c r="AB8" s="197"/>
      <c r="AC8" s="197"/>
      <c r="AD8" s="204"/>
      <c r="AE8" s="294"/>
      <c r="AF8" s="287"/>
      <c r="AG8" s="287"/>
      <c r="AH8" s="177"/>
      <c r="AI8" s="177"/>
      <c r="AJ8" s="177"/>
      <c r="AK8" s="177"/>
      <c r="AL8" s="190"/>
      <c r="AM8" s="177"/>
      <c r="AN8" s="177"/>
      <c r="AO8" s="177"/>
      <c r="AP8" s="288"/>
      <c r="AQ8" s="289">
        <v>14</v>
      </c>
      <c r="AR8" s="290">
        <v>2</v>
      </c>
      <c r="AS8" s="291">
        <f t="shared" si="0"/>
        <v>68</v>
      </c>
      <c r="AT8" s="292">
        <f>SUM(J3:J37)</f>
        <v>35</v>
      </c>
      <c r="AU8" s="310">
        <f t="shared" si="2"/>
        <v>174.125</v>
      </c>
      <c r="AV8" s="181">
        <f t="shared" si="1"/>
        <v>33</v>
      </c>
      <c r="AW8" s="293" t="s">
        <v>230</v>
      </c>
      <c r="AX8" s="312">
        <f t="shared" si="3"/>
        <v>174.125</v>
      </c>
    </row>
    <row r="9" spans="1:196" s="147" customFormat="1" ht="22.5">
      <c r="A9" s="167">
        <v>7</v>
      </c>
      <c r="B9" s="474" t="s">
        <v>308</v>
      </c>
      <c r="C9" s="185" t="s">
        <v>1</v>
      </c>
      <c r="D9" s="485" t="s">
        <v>288</v>
      </c>
      <c r="E9" s="495">
        <v>5</v>
      </c>
      <c r="F9" s="496">
        <v>5</v>
      </c>
      <c r="G9" s="496">
        <v>5</v>
      </c>
      <c r="H9" s="497">
        <v>5</v>
      </c>
      <c r="I9" s="174">
        <v>5</v>
      </c>
      <c r="J9" s="174">
        <v>2</v>
      </c>
      <c r="K9" s="172"/>
      <c r="L9" s="388">
        <v>5</v>
      </c>
      <c r="M9" s="197">
        <v>5</v>
      </c>
      <c r="N9" s="197">
        <v>5</v>
      </c>
      <c r="O9" s="197">
        <v>5</v>
      </c>
      <c r="P9" s="197">
        <v>5</v>
      </c>
      <c r="Q9" s="259">
        <v>4</v>
      </c>
      <c r="R9" s="259">
        <v>5</v>
      </c>
      <c r="S9" s="197">
        <v>4</v>
      </c>
      <c r="T9" s="261"/>
      <c r="U9" s="197">
        <v>5</v>
      </c>
      <c r="V9" s="197">
        <v>5</v>
      </c>
      <c r="W9" s="197"/>
      <c r="X9" s="197"/>
      <c r="Y9" s="197"/>
      <c r="Z9" s="197"/>
      <c r="AA9" s="197"/>
      <c r="AB9" s="198"/>
      <c r="AC9" s="197"/>
      <c r="AD9" s="204"/>
      <c r="AE9" s="294"/>
      <c r="AF9" s="286"/>
      <c r="AG9" s="286"/>
      <c r="AH9" s="190"/>
      <c r="AI9" s="190"/>
      <c r="AJ9" s="190"/>
      <c r="AK9" s="190"/>
      <c r="AL9" s="190"/>
      <c r="AM9" s="190"/>
      <c r="AN9" s="190"/>
      <c r="AO9" s="190"/>
      <c r="AP9" s="288"/>
      <c r="AQ9" s="289">
        <v>13</v>
      </c>
      <c r="AR9" s="290">
        <v>3</v>
      </c>
      <c r="AS9" s="291">
        <f t="shared" si="0"/>
        <v>75</v>
      </c>
      <c r="AT9" s="292">
        <f>SUM(K3:K37)</f>
        <v>34</v>
      </c>
      <c r="AU9" s="310">
        <f t="shared" si="2"/>
        <v>172.875</v>
      </c>
      <c r="AV9" s="181">
        <f t="shared" si="1"/>
        <v>41</v>
      </c>
      <c r="AW9" s="293" t="s">
        <v>234</v>
      </c>
      <c r="AX9" s="312">
        <f t="shared" si="3"/>
        <v>172.875</v>
      </c>
    </row>
    <row r="10" spans="1:196" s="188" customFormat="1" ht="23.25" thickBot="1">
      <c r="A10" s="167">
        <v>8</v>
      </c>
      <c r="B10" s="475" t="s">
        <v>309</v>
      </c>
      <c r="C10" s="185" t="s">
        <v>1</v>
      </c>
      <c r="D10" s="488" t="s">
        <v>288</v>
      </c>
      <c r="E10" s="491">
        <v>2</v>
      </c>
      <c r="F10" s="241">
        <v>2</v>
      </c>
      <c r="G10" s="241">
        <v>5</v>
      </c>
      <c r="H10" s="492">
        <v>3</v>
      </c>
      <c r="I10" s="197">
        <v>5</v>
      </c>
      <c r="J10" s="174">
        <v>2</v>
      </c>
      <c r="K10" s="174">
        <v>0</v>
      </c>
      <c r="L10" s="369"/>
      <c r="M10" s="264">
        <v>5</v>
      </c>
      <c r="N10" s="197">
        <v>4</v>
      </c>
      <c r="O10" s="387">
        <v>5</v>
      </c>
      <c r="P10" s="197">
        <v>5</v>
      </c>
      <c r="Q10" s="259">
        <v>5</v>
      </c>
      <c r="R10" s="259">
        <v>5</v>
      </c>
      <c r="S10" s="197">
        <v>3</v>
      </c>
      <c r="T10" s="197">
        <v>2</v>
      </c>
      <c r="U10" s="261"/>
      <c r="V10" s="197">
        <v>5</v>
      </c>
      <c r="W10" s="197"/>
      <c r="X10" s="197"/>
      <c r="Y10" s="241"/>
      <c r="Z10" s="197"/>
      <c r="AA10" s="197"/>
      <c r="AB10" s="197"/>
      <c r="AC10" s="197"/>
      <c r="AD10" s="295"/>
      <c r="AE10" s="294"/>
      <c r="AF10" s="286"/>
      <c r="AG10" s="286"/>
      <c r="AH10" s="177"/>
      <c r="AI10" s="177"/>
      <c r="AJ10" s="177"/>
      <c r="AK10" s="177"/>
      <c r="AL10" s="177"/>
      <c r="AM10" s="177"/>
      <c r="AN10" s="177"/>
      <c r="AO10" s="177"/>
      <c r="AP10" s="296"/>
      <c r="AQ10" s="289">
        <v>8</v>
      </c>
      <c r="AR10" s="290">
        <v>8</v>
      </c>
      <c r="AS10" s="291">
        <f t="shared" si="0"/>
        <v>58</v>
      </c>
      <c r="AT10" s="292">
        <f>SUM(L3:L37)</f>
        <v>51</v>
      </c>
      <c r="AU10" s="310">
        <f t="shared" si="2"/>
        <v>120.375</v>
      </c>
      <c r="AV10" s="181">
        <f t="shared" si="1"/>
        <v>7</v>
      </c>
      <c r="AW10" s="293" t="s">
        <v>236</v>
      </c>
      <c r="AX10" s="312">
        <f t="shared" si="3"/>
        <v>120.375</v>
      </c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</row>
    <row r="11" spans="1:196" s="147" customFormat="1" ht="22.5">
      <c r="A11" s="167">
        <v>9</v>
      </c>
      <c r="B11" s="475" t="s">
        <v>316</v>
      </c>
      <c r="C11" s="490" t="s">
        <v>0</v>
      </c>
      <c r="D11" s="170" t="s">
        <v>81</v>
      </c>
      <c r="E11" s="491">
        <v>0</v>
      </c>
      <c r="F11" s="241">
        <v>2</v>
      </c>
      <c r="G11" s="241">
        <v>1</v>
      </c>
      <c r="H11" s="492">
        <v>0</v>
      </c>
      <c r="I11" s="197">
        <v>1</v>
      </c>
      <c r="J11" s="197">
        <v>0</v>
      </c>
      <c r="K11" s="174">
        <v>0</v>
      </c>
      <c r="L11" s="200">
        <v>0</v>
      </c>
      <c r="M11" s="172"/>
      <c r="N11" s="197">
        <v>0</v>
      </c>
      <c r="O11" s="388">
        <v>0</v>
      </c>
      <c r="P11" s="197">
        <v>2</v>
      </c>
      <c r="Q11" s="259">
        <v>2</v>
      </c>
      <c r="R11" s="259">
        <v>1</v>
      </c>
      <c r="S11" s="197">
        <v>0</v>
      </c>
      <c r="T11" s="197">
        <v>2</v>
      </c>
      <c r="U11" s="197">
        <v>0</v>
      </c>
      <c r="V11" s="261"/>
      <c r="W11" s="197"/>
      <c r="X11" s="197"/>
      <c r="Y11" s="197"/>
      <c r="Z11" s="197"/>
      <c r="AA11" s="197"/>
      <c r="AB11" s="197"/>
      <c r="AC11" s="197"/>
      <c r="AD11" s="204"/>
      <c r="AE11" s="294"/>
      <c r="AF11" s="286"/>
      <c r="AG11" s="286"/>
      <c r="AH11" s="177"/>
      <c r="AI11" s="177"/>
      <c r="AJ11" s="177"/>
      <c r="AK11" s="177"/>
      <c r="AL11" s="177"/>
      <c r="AM11" s="177"/>
      <c r="AN11" s="177"/>
      <c r="AO11" s="177"/>
      <c r="AP11" s="296"/>
      <c r="AQ11" s="289">
        <v>0</v>
      </c>
      <c r="AR11" s="290">
        <v>16</v>
      </c>
      <c r="AS11" s="291">
        <f t="shared" si="0"/>
        <v>11</v>
      </c>
      <c r="AT11" s="292">
        <f>SUM(M3:M37)</f>
        <v>80</v>
      </c>
      <c r="AU11" s="310">
        <f t="shared" si="2"/>
        <v>22.875</v>
      </c>
      <c r="AV11" s="181">
        <f t="shared" si="1"/>
        <v>-69</v>
      </c>
      <c r="AW11" s="293" t="s">
        <v>237</v>
      </c>
      <c r="AX11" s="312">
        <f t="shared" si="3"/>
        <v>22.875</v>
      </c>
    </row>
    <row r="12" spans="1:196" s="147" customFormat="1" ht="22.5" customHeight="1">
      <c r="A12" s="167"/>
      <c r="B12" s="475"/>
      <c r="C12" s="490"/>
      <c r="D12" s="489"/>
      <c r="E12" s="493"/>
      <c r="F12" s="494"/>
      <c r="G12" s="494"/>
      <c r="H12" s="494"/>
      <c r="I12" s="241"/>
      <c r="J12" s="197"/>
      <c r="K12" s="197"/>
      <c r="L12" s="197"/>
      <c r="M12" s="174"/>
      <c r="N12" s="174"/>
      <c r="O12" s="200"/>
      <c r="P12" s="197"/>
      <c r="Q12" s="259"/>
      <c r="R12" s="259"/>
      <c r="S12" s="197"/>
      <c r="T12" s="197"/>
      <c r="U12" s="197"/>
      <c r="V12" s="197"/>
      <c r="W12" s="197"/>
      <c r="X12" s="241"/>
      <c r="Y12" s="197"/>
      <c r="Z12" s="197"/>
      <c r="AA12" s="197"/>
      <c r="AB12" s="197"/>
      <c r="AC12" s="197"/>
      <c r="AD12" s="201"/>
      <c r="AE12" s="193"/>
      <c r="AF12" s="294"/>
      <c r="AG12" s="294"/>
      <c r="AH12" s="201"/>
      <c r="AI12" s="201"/>
      <c r="AJ12" s="194"/>
      <c r="AK12" s="194"/>
      <c r="AL12" s="194"/>
      <c r="AM12" s="194"/>
      <c r="AN12" s="194"/>
      <c r="AO12" s="194"/>
      <c r="AP12" s="297"/>
      <c r="AQ12" s="289"/>
      <c r="AR12" s="290"/>
      <c r="AS12" s="291">
        <f t="shared" si="0"/>
        <v>0</v>
      </c>
      <c r="AT12" s="292">
        <f>SUM(N3:N37)</f>
        <v>16</v>
      </c>
      <c r="AU12" s="310" t="e">
        <f t="shared" si="2"/>
        <v>#DIV/0!</v>
      </c>
      <c r="AV12" s="181">
        <f t="shared" si="1"/>
        <v>-16</v>
      </c>
      <c r="AW12" s="298"/>
      <c r="AX12" s="312"/>
    </row>
    <row r="13" spans="1:196" s="147" customFormat="1" ht="22.5" customHeight="1">
      <c r="A13" s="167"/>
      <c r="B13" s="332"/>
      <c r="C13" s="239"/>
      <c r="D13" s="370"/>
      <c r="E13" s="186"/>
      <c r="F13" s="174"/>
      <c r="G13" s="174"/>
      <c r="H13" s="200"/>
      <c r="I13" s="241"/>
      <c r="J13" s="197"/>
      <c r="K13" s="197"/>
      <c r="L13" s="197"/>
      <c r="M13" s="197"/>
      <c r="N13" s="197"/>
      <c r="O13" s="197"/>
      <c r="P13" s="197"/>
      <c r="Q13" s="259"/>
      <c r="R13" s="259"/>
      <c r="S13" s="197"/>
      <c r="T13" s="197"/>
      <c r="U13" s="197"/>
      <c r="V13" s="197"/>
      <c r="W13" s="197"/>
      <c r="X13" s="241"/>
      <c r="Y13" s="197"/>
      <c r="Z13" s="197"/>
      <c r="AA13" s="197"/>
      <c r="AB13" s="197"/>
      <c r="AC13" s="197"/>
      <c r="AD13" s="201"/>
      <c r="AE13" s="193"/>
      <c r="AF13" s="294"/>
      <c r="AG13" s="294"/>
      <c r="AH13" s="201"/>
      <c r="AI13" s="201"/>
      <c r="AJ13" s="194"/>
      <c r="AK13" s="194"/>
      <c r="AL13" s="194"/>
      <c r="AM13" s="194"/>
      <c r="AN13" s="194"/>
      <c r="AO13" s="194"/>
      <c r="AP13" s="297"/>
      <c r="AQ13" s="289"/>
      <c r="AR13" s="290"/>
      <c r="AS13" s="291">
        <f t="shared" si="0"/>
        <v>0</v>
      </c>
      <c r="AT13" s="292">
        <f>SUM(O3:O38)</f>
        <v>35</v>
      </c>
      <c r="AU13" s="310" t="e">
        <f t="shared" si="2"/>
        <v>#DIV/0!</v>
      </c>
      <c r="AV13" s="181">
        <f t="shared" si="1"/>
        <v>-35</v>
      </c>
      <c r="AW13" s="372"/>
      <c r="AX13" s="373"/>
    </row>
    <row r="14" spans="1:196" s="188" customFormat="1" ht="24" thickBot="1">
      <c r="A14" s="167"/>
      <c r="B14" s="501" t="s">
        <v>239</v>
      </c>
      <c r="C14" s="490"/>
      <c r="D14" s="488"/>
      <c r="E14" s="491"/>
      <c r="F14" s="241"/>
      <c r="G14" s="241"/>
      <c r="H14" s="241"/>
      <c r="I14" s="197"/>
      <c r="J14" s="197"/>
      <c r="K14" s="197"/>
      <c r="L14" s="197"/>
      <c r="M14" s="197"/>
      <c r="N14" s="197"/>
      <c r="O14" s="244"/>
      <c r="P14" s="197"/>
      <c r="Q14" s="259"/>
      <c r="R14" s="259"/>
      <c r="S14" s="197"/>
      <c r="T14" s="197"/>
      <c r="U14" s="197"/>
      <c r="V14" s="197"/>
      <c r="W14" s="197"/>
      <c r="X14" s="197"/>
      <c r="Y14" s="184"/>
      <c r="Z14" s="198"/>
      <c r="AA14" s="197"/>
      <c r="AB14" s="197"/>
      <c r="AC14" s="197"/>
      <c r="AD14" s="197"/>
      <c r="AE14" s="184"/>
      <c r="AF14" s="184"/>
      <c r="AG14" s="184"/>
      <c r="AH14" s="197"/>
      <c r="AI14" s="197"/>
      <c r="AJ14" s="183"/>
      <c r="AK14" s="183"/>
      <c r="AL14" s="183"/>
      <c r="AM14" s="183"/>
      <c r="AN14" s="183"/>
      <c r="AO14" s="183"/>
      <c r="AP14" s="195"/>
      <c r="AQ14" s="179"/>
      <c r="AR14" s="180"/>
      <c r="AS14" s="291">
        <f t="shared" si="0"/>
        <v>0</v>
      </c>
      <c r="AT14" s="292">
        <f>SUM(P3:P37)</f>
        <v>34</v>
      </c>
      <c r="AU14" s="308"/>
      <c r="AV14" s="181">
        <f t="shared" si="1"/>
        <v>-34</v>
      </c>
      <c r="AW14" s="182"/>
      <c r="AX14" s="306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</row>
    <row r="15" spans="1:196" s="147" customFormat="1" ht="23.25">
      <c r="A15" s="157">
        <v>1</v>
      </c>
      <c r="B15" s="500" t="s">
        <v>315</v>
      </c>
      <c r="C15" s="169" t="s">
        <v>0</v>
      </c>
      <c r="D15" s="159" t="s">
        <v>288</v>
      </c>
      <c r="E15" s="503"/>
      <c r="F15" s="243">
        <v>5</v>
      </c>
      <c r="G15" s="498">
        <v>5</v>
      </c>
      <c r="H15" s="243">
        <v>5</v>
      </c>
      <c r="I15" s="243">
        <v>5</v>
      </c>
      <c r="J15" s="243">
        <v>2</v>
      </c>
      <c r="K15" s="487">
        <v>4</v>
      </c>
      <c r="L15" s="498">
        <v>5</v>
      </c>
      <c r="M15" s="243">
        <v>5</v>
      </c>
      <c r="N15" s="252"/>
      <c r="O15" s="252"/>
      <c r="P15" s="252"/>
      <c r="Q15" s="252"/>
      <c r="R15" s="252"/>
      <c r="S15" s="197"/>
      <c r="T15" s="197"/>
      <c r="U15" s="197"/>
      <c r="V15" s="197"/>
      <c r="W15" s="198"/>
      <c r="X15" s="184"/>
      <c r="Y15" s="184"/>
      <c r="Z15" s="184"/>
      <c r="AA15" s="184"/>
      <c r="AB15" s="184"/>
      <c r="AC15" s="184"/>
      <c r="AD15" s="184"/>
      <c r="AE15" s="252"/>
      <c r="AF15" s="252"/>
      <c r="AG15" s="184"/>
      <c r="AH15" s="197"/>
      <c r="AI15" s="197"/>
      <c r="AJ15" s="183"/>
      <c r="AK15" s="183"/>
      <c r="AL15" s="183"/>
      <c r="AM15" s="183"/>
      <c r="AN15" s="183"/>
      <c r="AO15" s="183"/>
      <c r="AP15" s="195"/>
      <c r="AQ15" s="179"/>
      <c r="AR15" s="180"/>
      <c r="AS15" s="291">
        <f t="shared" si="0"/>
        <v>36</v>
      </c>
      <c r="AT15" s="292">
        <f>SUM(Q3:Q37)</f>
        <v>29</v>
      </c>
      <c r="AU15" s="308"/>
      <c r="AV15" s="181">
        <f t="shared" si="1"/>
        <v>7</v>
      </c>
      <c r="AW15" s="182"/>
      <c r="AX15" s="306"/>
    </row>
    <row r="16" spans="1:196" s="147" customFormat="1" ht="23.25">
      <c r="A16" s="167">
        <v>2</v>
      </c>
      <c r="B16" s="239" t="s">
        <v>245</v>
      </c>
      <c r="C16" s="239" t="s">
        <v>0</v>
      </c>
      <c r="D16" s="170" t="s">
        <v>81</v>
      </c>
      <c r="E16" s="197">
        <v>1</v>
      </c>
      <c r="F16" s="261"/>
      <c r="G16" s="388">
        <v>2</v>
      </c>
      <c r="H16" s="197">
        <v>0</v>
      </c>
      <c r="I16" s="197">
        <v>3</v>
      </c>
      <c r="J16" s="197">
        <v>1</v>
      </c>
      <c r="K16" s="259">
        <v>2</v>
      </c>
      <c r="L16" s="388">
        <v>1</v>
      </c>
      <c r="M16" s="197">
        <v>5</v>
      </c>
      <c r="N16" s="197"/>
      <c r="O16" s="197"/>
      <c r="P16" s="197"/>
      <c r="Q16" s="197"/>
      <c r="R16" s="197"/>
      <c r="S16" s="197"/>
      <c r="T16" s="197"/>
      <c r="U16" s="198"/>
      <c r="V16" s="200"/>
      <c r="W16" s="197"/>
      <c r="X16" s="197"/>
      <c r="Y16" s="197"/>
      <c r="Z16" s="184"/>
      <c r="AA16" s="184"/>
      <c r="AB16" s="184"/>
      <c r="AC16" s="184"/>
      <c r="AD16" s="184"/>
      <c r="AE16" s="197"/>
      <c r="AF16" s="197"/>
      <c r="AG16" s="184"/>
      <c r="AH16" s="357"/>
      <c r="AI16" s="357"/>
      <c r="AJ16" s="304"/>
      <c r="AK16" s="176"/>
      <c r="AL16" s="176"/>
      <c r="AM16" s="176"/>
      <c r="AN16" s="176"/>
      <c r="AO16" s="176"/>
      <c r="AP16" s="202"/>
      <c r="AQ16" s="179"/>
      <c r="AR16" s="180"/>
      <c r="AS16" s="291">
        <f t="shared" si="0"/>
        <v>15</v>
      </c>
      <c r="AT16" s="292">
        <f>SUM(R3:R37)</f>
        <v>27</v>
      </c>
      <c r="AU16" s="308"/>
      <c r="AV16" s="181">
        <f t="shared" si="1"/>
        <v>-12</v>
      </c>
      <c r="AW16" s="182"/>
      <c r="AX16" s="306"/>
    </row>
    <row r="17" spans="1:196" s="147" customFormat="1" ht="23.25">
      <c r="A17" s="167">
        <v>3</v>
      </c>
      <c r="B17" s="168" t="s">
        <v>116</v>
      </c>
      <c r="C17" s="239" t="s">
        <v>0</v>
      </c>
      <c r="D17" s="170" t="s">
        <v>117</v>
      </c>
      <c r="E17" s="197">
        <v>1</v>
      </c>
      <c r="F17" s="197">
        <v>5</v>
      </c>
      <c r="G17" s="504"/>
      <c r="H17" s="197">
        <v>4</v>
      </c>
      <c r="I17" s="197">
        <v>2</v>
      </c>
      <c r="J17" s="197">
        <v>2</v>
      </c>
      <c r="K17" s="259">
        <v>2</v>
      </c>
      <c r="L17" s="388">
        <v>3</v>
      </c>
      <c r="M17" s="197">
        <v>5</v>
      </c>
      <c r="N17" s="197"/>
      <c r="O17" s="197"/>
      <c r="P17" s="197"/>
      <c r="Q17" s="197"/>
      <c r="R17" s="197"/>
      <c r="S17" s="252"/>
      <c r="T17" s="252"/>
      <c r="U17" s="197"/>
      <c r="V17" s="197"/>
      <c r="W17" s="197"/>
      <c r="X17" s="173"/>
      <c r="Y17" s="173"/>
      <c r="Z17" s="175"/>
      <c r="AA17" s="184"/>
      <c r="AB17" s="184"/>
      <c r="AC17" s="184"/>
      <c r="AD17" s="184"/>
      <c r="AE17" s="184"/>
      <c r="AF17" s="184"/>
      <c r="AG17" s="252"/>
      <c r="AH17" s="252"/>
      <c r="AI17" s="357"/>
      <c r="AJ17" s="304"/>
      <c r="AK17" s="176"/>
      <c r="AL17" s="176"/>
      <c r="AM17" s="176"/>
      <c r="AN17" s="176"/>
      <c r="AO17" s="176"/>
      <c r="AP17" s="262"/>
      <c r="AQ17" s="179"/>
      <c r="AR17" s="180"/>
      <c r="AS17" s="291">
        <f t="shared" si="0"/>
        <v>24</v>
      </c>
      <c r="AT17" s="292">
        <f>SUM(S3:S37)</f>
        <v>17</v>
      </c>
      <c r="AU17" s="308"/>
      <c r="AV17" s="181">
        <f t="shared" si="1"/>
        <v>7</v>
      </c>
      <c r="AW17" s="182"/>
      <c r="AX17" s="306"/>
    </row>
    <row r="18" spans="1:196" s="188" customFormat="1" ht="22.5" customHeight="1" thickBot="1">
      <c r="A18" s="167">
        <v>4</v>
      </c>
      <c r="B18" s="168" t="s">
        <v>243</v>
      </c>
      <c r="C18" s="239" t="s">
        <v>0</v>
      </c>
      <c r="D18" s="329" t="s">
        <v>177</v>
      </c>
      <c r="E18" s="200">
        <v>1</v>
      </c>
      <c r="F18" s="200">
        <v>5</v>
      </c>
      <c r="G18" s="499">
        <v>5</v>
      </c>
      <c r="H18" s="369"/>
      <c r="I18" s="200">
        <v>5</v>
      </c>
      <c r="J18" s="200">
        <v>0</v>
      </c>
      <c r="K18" s="200">
        <v>5</v>
      </c>
      <c r="L18" s="200">
        <v>4</v>
      </c>
      <c r="M18" s="200">
        <v>5</v>
      </c>
      <c r="N18" s="198"/>
      <c r="O18" s="197"/>
      <c r="P18" s="197"/>
      <c r="Q18" s="252"/>
      <c r="R18" s="252"/>
      <c r="S18" s="197"/>
      <c r="T18" s="197"/>
      <c r="U18" s="206"/>
      <c r="V18" s="252"/>
      <c r="W18" s="252"/>
      <c r="X18" s="252"/>
      <c r="Y18" s="252"/>
      <c r="Z18" s="206"/>
      <c r="AA18" s="206"/>
      <c r="AB18" s="206"/>
      <c r="AC18" s="206"/>
      <c r="AD18" s="206"/>
      <c r="AE18" s="206"/>
      <c r="AF18" s="206"/>
      <c r="AG18" s="197"/>
      <c r="AH18" s="197"/>
      <c r="AI18" s="358"/>
      <c r="AJ18" s="305"/>
      <c r="AK18" s="208"/>
      <c r="AL18" s="208"/>
      <c r="AM18" s="208"/>
      <c r="AN18" s="208"/>
      <c r="AO18" s="208"/>
      <c r="AP18" s="208"/>
      <c r="AQ18" s="209"/>
      <c r="AR18" s="165"/>
      <c r="AS18" s="283">
        <f t="shared" si="0"/>
        <v>30</v>
      </c>
      <c r="AT18" s="284">
        <f>SUM(T3:T37)</f>
        <v>22</v>
      </c>
      <c r="AU18" s="307"/>
      <c r="AV18" s="166">
        <f t="shared" si="1"/>
        <v>8</v>
      </c>
      <c r="AW18" s="210"/>
      <c r="AX18" s="306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</row>
    <row r="19" spans="1:196" s="147" customFormat="1" ht="22.5" customHeight="1">
      <c r="A19" s="167">
        <v>5</v>
      </c>
      <c r="B19" s="239" t="s">
        <v>118</v>
      </c>
      <c r="C19" s="169" t="s">
        <v>0</v>
      </c>
      <c r="D19" s="170" t="s">
        <v>117</v>
      </c>
      <c r="E19" s="200">
        <v>1</v>
      </c>
      <c r="F19" s="200">
        <v>5</v>
      </c>
      <c r="G19" s="200">
        <v>5</v>
      </c>
      <c r="H19" s="378">
        <v>4</v>
      </c>
      <c r="I19" s="505"/>
      <c r="J19" s="200">
        <v>5</v>
      </c>
      <c r="K19" s="200">
        <v>0</v>
      </c>
      <c r="L19" s="200">
        <v>2</v>
      </c>
      <c r="M19" s="200">
        <v>5</v>
      </c>
      <c r="N19" s="375"/>
      <c r="O19" s="252"/>
      <c r="P19" s="197"/>
      <c r="Q19" s="252"/>
      <c r="R19" s="252"/>
      <c r="S19" s="197"/>
      <c r="T19" s="197"/>
      <c r="U19" s="206"/>
      <c r="V19" s="252"/>
      <c r="W19" s="252"/>
      <c r="X19" s="252"/>
      <c r="Y19" s="252"/>
      <c r="Z19" s="206"/>
      <c r="AA19" s="206"/>
      <c r="AB19" s="206"/>
      <c r="AC19" s="206"/>
      <c r="AD19" s="206"/>
      <c r="AE19" s="206"/>
      <c r="AF19" s="206"/>
      <c r="AG19" s="197"/>
      <c r="AH19" s="197"/>
      <c r="AI19" s="358"/>
      <c r="AJ19" s="305"/>
      <c r="AK19" s="208"/>
      <c r="AL19" s="208"/>
      <c r="AM19" s="208"/>
      <c r="AN19" s="208"/>
      <c r="AO19" s="208"/>
      <c r="AP19" s="208"/>
      <c r="AQ19" s="209"/>
      <c r="AR19" s="165"/>
      <c r="AS19" s="283">
        <f t="shared" si="0"/>
        <v>27</v>
      </c>
      <c r="AT19" s="284">
        <f>SUM(U4:U38)</f>
        <v>20</v>
      </c>
      <c r="AU19" s="307"/>
      <c r="AV19" s="166"/>
      <c r="AW19" s="210"/>
      <c r="AX19" s="306"/>
    </row>
    <row r="20" spans="1:196" s="147" customFormat="1" ht="23.25">
      <c r="A20" s="157">
        <v>6</v>
      </c>
      <c r="B20" s="475" t="s">
        <v>86</v>
      </c>
      <c r="C20" s="169" t="s">
        <v>0</v>
      </c>
      <c r="D20" s="170" t="s">
        <v>205</v>
      </c>
      <c r="E20" s="269">
        <v>3</v>
      </c>
      <c r="F20" s="197">
        <v>5</v>
      </c>
      <c r="G20" s="197">
        <v>5</v>
      </c>
      <c r="H20" s="259">
        <v>5</v>
      </c>
      <c r="I20" s="259">
        <v>1</v>
      </c>
      <c r="J20" s="261"/>
      <c r="K20" s="197">
        <v>5</v>
      </c>
      <c r="L20" s="197">
        <v>5</v>
      </c>
      <c r="M20" s="197">
        <v>5</v>
      </c>
      <c r="N20" s="252"/>
      <c r="O20" s="252"/>
      <c r="P20" s="197"/>
      <c r="Q20" s="173"/>
      <c r="R20" s="173"/>
      <c r="S20" s="173"/>
      <c r="T20" s="173"/>
      <c r="U20" s="184"/>
      <c r="V20" s="197"/>
      <c r="W20" s="197"/>
      <c r="X20" s="197"/>
      <c r="Y20" s="197"/>
      <c r="Z20" s="184"/>
      <c r="AA20" s="184"/>
      <c r="AB20" s="184"/>
      <c r="AC20" s="184"/>
      <c r="AD20" s="184"/>
      <c r="AE20" s="184"/>
      <c r="AF20" s="184"/>
      <c r="AG20" s="357"/>
      <c r="AH20" s="357"/>
      <c r="AI20" s="357"/>
      <c r="AJ20" s="304"/>
      <c r="AK20" s="176"/>
      <c r="AL20" s="176"/>
      <c r="AM20" s="176"/>
      <c r="AN20" s="176"/>
      <c r="AO20" s="176"/>
      <c r="AP20" s="176"/>
      <c r="AQ20" s="211"/>
      <c r="AR20" s="290"/>
      <c r="AS20" s="291">
        <f t="shared" ref="AS20:AS37" si="4">SUM(E20:AP20)</f>
        <v>34</v>
      </c>
      <c r="AT20" s="292">
        <f>SUM(V3:V37)</f>
        <v>40</v>
      </c>
      <c r="AU20" s="308"/>
      <c r="AV20" s="181">
        <f t="shared" si="1"/>
        <v>-6</v>
      </c>
      <c r="AW20" s="212"/>
    </row>
    <row r="21" spans="1:196" s="147" customFormat="1" ht="23.25">
      <c r="A21" s="157">
        <v>7</v>
      </c>
      <c r="B21" s="474" t="s">
        <v>308</v>
      </c>
      <c r="C21" s="185" t="s">
        <v>1</v>
      </c>
      <c r="D21" s="485" t="s">
        <v>288</v>
      </c>
      <c r="E21" s="197">
        <v>5</v>
      </c>
      <c r="F21" s="197">
        <v>5</v>
      </c>
      <c r="G21" s="197">
        <v>5</v>
      </c>
      <c r="H21" s="259">
        <v>4</v>
      </c>
      <c r="I21" s="259">
        <v>5</v>
      </c>
      <c r="J21" s="197">
        <v>4</v>
      </c>
      <c r="K21" s="261"/>
      <c r="L21" s="197">
        <v>5</v>
      </c>
      <c r="M21" s="197">
        <v>5</v>
      </c>
      <c r="N21" s="198"/>
      <c r="O21" s="197"/>
      <c r="P21" s="197"/>
      <c r="Q21" s="197"/>
      <c r="R21" s="197"/>
      <c r="S21" s="197"/>
      <c r="T21" s="197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75"/>
      <c r="AF21" s="175"/>
      <c r="AG21" s="304"/>
      <c r="AH21" s="304"/>
      <c r="AI21" s="304"/>
      <c r="AJ21" s="304"/>
      <c r="AK21" s="176"/>
      <c r="AL21" s="176"/>
      <c r="AM21" s="176"/>
      <c r="AN21" s="176"/>
      <c r="AO21" s="176"/>
      <c r="AP21" s="176"/>
      <c r="AQ21" s="213"/>
      <c r="AR21" s="299"/>
      <c r="AS21" s="300">
        <f t="shared" si="4"/>
        <v>38</v>
      </c>
      <c r="AT21" s="301">
        <f>SUM(W3:W37)</f>
        <v>0</v>
      </c>
      <c r="AU21" s="303"/>
      <c r="AV21" s="181">
        <f t="shared" si="1"/>
        <v>38</v>
      </c>
      <c r="AW21" s="215"/>
    </row>
    <row r="22" spans="1:196" s="188" customFormat="1" ht="24" thickBot="1">
      <c r="A22" s="167">
        <v>8</v>
      </c>
      <c r="B22" s="475" t="s">
        <v>309</v>
      </c>
      <c r="C22" s="185" t="s">
        <v>1</v>
      </c>
      <c r="D22" s="488" t="s">
        <v>288</v>
      </c>
      <c r="E22" s="197">
        <v>4</v>
      </c>
      <c r="F22" s="387">
        <v>5</v>
      </c>
      <c r="G22" s="197">
        <v>5</v>
      </c>
      <c r="H22" s="259">
        <v>5</v>
      </c>
      <c r="I22" s="259">
        <v>5</v>
      </c>
      <c r="J22" s="197">
        <v>3</v>
      </c>
      <c r="K22" s="197">
        <v>2</v>
      </c>
      <c r="L22" s="261"/>
      <c r="M22" s="197">
        <v>5</v>
      </c>
      <c r="N22" s="197"/>
      <c r="O22" s="197"/>
      <c r="P22" s="198"/>
      <c r="Q22" s="198"/>
      <c r="R22" s="198"/>
      <c r="S22" s="198"/>
      <c r="T22" s="198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75"/>
      <c r="AF22" s="175"/>
      <c r="AG22" s="304"/>
      <c r="AH22" s="304"/>
      <c r="AI22" s="304"/>
      <c r="AJ22" s="304"/>
      <c r="AK22" s="176"/>
      <c r="AL22" s="176"/>
      <c r="AM22" s="176"/>
      <c r="AN22" s="176"/>
      <c r="AO22" s="176"/>
      <c r="AP22" s="176"/>
      <c r="AQ22" s="213"/>
      <c r="AR22" s="299"/>
      <c r="AS22" s="300">
        <f t="shared" si="4"/>
        <v>34</v>
      </c>
      <c r="AT22" s="301">
        <f>SUM(X3:X37)</f>
        <v>0</v>
      </c>
      <c r="AU22" s="303"/>
      <c r="AV22" s="181">
        <f t="shared" si="1"/>
        <v>34</v>
      </c>
      <c r="AW22" s="215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</row>
    <row r="23" spans="1:196" s="147" customFormat="1" ht="23.25">
      <c r="A23" s="167">
        <v>9</v>
      </c>
      <c r="B23" s="475" t="s">
        <v>316</v>
      </c>
      <c r="C23" s="490" t="s">
        <v>0</v>
      </c>
      <c r="D23" s="170" t="s">
        <v>81</v>
      </c>
      <c r="E23" s="197">
        <v>0</v>
      </c>
      <c r="F23" s="388">
        <v>0</v>
      </c>
      <c r="G23" s="197">
        <v>2</v>
      </c>
      <c r="H23" s="259">
        <v>2</v>
      </c>
      <c r="I23" s="259">
        <v>1</v>
      </c>
      <c r="J23" s="197">
        <v>0</v>
      </c>
      <c r="K23" s="197">
        <v>2</v>
      </c>
      <c r="L23" s="197">
        <v>0</v>
      </c>
      <c r="M23" s="261"/>
      <c r="N23" s="198"/>
      <c r="O23" s="197"/>
      <c r="P23" s="197"/>
      <c r="Q23" s="173"/>
      <c r="R23" s="173"/>
      <c r="S23" s="173"/>
      <c r="T23" s="173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75"/>
      <c r="AF23" s="175"/>
      <c r="AG23" s="174"/>
      <c r="AH23" s="173"/>
      <c r="AI23" s="173"/>
      <c r="AJ23" s="173"/>
      <c r="AK23" s="175"/>
      <c r="AL23" s="175"/>
      <c r="AM23" s="175"/>
      <c r="AN23" s="175"/>
      <c r="AO23" s="175"/>
      <c r="AP23" s="175"/>
      <c r="AQ23" s="213"/>
      <c r="AR23" s="299"/>
      <c r="AS23" s="300">
        <f t="shared" si="4"/>
        <v>7</v>
      </c>
      <c r="AT23" s="301">
        <f>SUM(Y3:Y37)</f>
        <v>0</v>
      </c>
      <c r="AU23" s="303"/>
      <c r="AV23" s="181">
        <f t="shared" si="1"/>
        <v>7</v>
      </c>
      <c r="AW23" s="215"/>
    </row>
    <row r="24" spans="1:196" s="147" customFormat="1" ht="22.5" customHeight="1">
      <c r="A24" s="167"/>
      <c r="B24" s="328"/>
      <c r="C24" s="484"/>
      <c r="D24" s="489"/>
      <c r="E24" s="264"/>
      <c r="F24" s="200"/>
      <c r="G24" s="200"/>
      <c r="H24" s="200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75"/>
      <c r="AF24" s="175"/>
      <c r="AG24" s="174"/>
      <c r="AH24" s="173"/>
      <c r="AI24" s="173"/>
      <c r="AJ24" s="173"/>
      <c r="AK24" s="175"/>
      <c r="AL24" s="175"/>
      <c r="AM24" s="175"/>
      <c r="AN24" s="175"/>
      <c r="AO24" s="175"/>
      <c r="AP24" s="175"/>
      <c r="AQ24" s="213"/>
      <c r="AR24" s="299"/>
      <c r="AS24" s="300">
        <f t="shared" si="4"/>
        <v>0</v>
      </c>
      <c r="AT24" s="301">
        <f>SUM(Z3:Z37)</f>
        <v>0</v>
      </c>
      <c r="AU24" s="303"/>
      <c r="AV24" s="181">
        <f t="shared" si="1"/>
        <v>0</v>
      </c>
      <c r="AW24" s="216"/>
    </row>
    <row r="25" spans="1:196" s="219" customFormat="1" ht="24" thickBot="1">
      <c r="A25" s="167"/>
      <c r="B25" s="330"/>
      <c r="C25" s="484"/>
      <c r="D25" s="486"/>
      <c r="E25" s="240"/>
      <c r="F25" s="197"/>
      <c r="G25" s="197"/>
      <c r="H25" s="197"/>
      <c r="I25" s="197"/>
      <c r="J25" s="197"/>
      <c r="K25" s="197"/>
      <c r="L25" s="197"/>
      <c r="M25" s="197"/>
      <c r="N25" s="198"/>
      <c r="O25" s="197"/>
      <c r="P25" s="197"/>
      <c r="Q25" s="197"/>
      <c r="R25" s="197"/>
      <c r="S25" s="197"/>
      <c r="T25" s="197"/>
      <c r="U25" s="200"/>
      <c r="V25" s="184"/>
      <c r="W25" s="184"/>
      <c r="X25" s="184"/>
      <c r="Y25" s="184"/>
      <c r="Z25" s="184"/>
      <c r="AA25" s="184"/>
      <c r="AB25" s="184"/>
      <c r="AC25" s="184"/>
      <c r="AD25" s="184"/>
      <c r="AE25" s="175"/>
      <c r="AF25" s="175"/>
      <c r="AG25" s="174"/>
      <c r="AH25" s="173"/>
      <c r="AI25" s="173"/>
      <c r="AJ25" s="173"/>
      <c r="AK25" s="175"/>
      <c r="AL25" s="175"/>
      <c r="AM25" s="175"/>
      <c r="AN25" s="175"/>
      <c r="AO25" s="175"/>
      <c r="AP25" s="175"/>
      <c r="AQ25" s="217"/>
      <c r="AR25" s="302"/>
      <c r="AS25" s="300">
        <f t="shared" si="4"/>
        <v>0</v>
      </c>
      <c r="AT25" s="301"/>
      <c r="AU25" s="303"/>
      <c r="AV25" s="181">
        <f t="shared" si="1"/>
        <v>0</v>
      </c>
      <c r="AW25" s="216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</row>
    <row r="26" spans="1:196" s="219" customFormat="1" ht="24" thickBot="1">
      <c r="A26" s="167"/>
      <c r="B26" s="266"/>
      <c r="C26" s="322"/>
      <c r="D26" s="324"/>
      <c r="E26" s="265"/>
      <c r="F26" s="252"/>
      <c r="G26" s="252"/>
      <c r="H26" s="252"/>
      <c r="I26" s="197"/>
      <c r="J26" s="241"/>
      <c r="K26" s="197"/>
      <c r="L26" s="197"/>
      <c r="M26" s="197"/>
      <c r="N26" s="197"/>
      <c r="O26" s="197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75"/>
      <c r="AF26" s="175"/>
      <c r="AG26" s="174"/>
      <c r="AH26" s="173"/>
      <c r="AI26" s="173"/>
      <c r="AJ26" s="173"/>
      <c r="AK26" s="175"/>
      <c r="AL26" s="175"/>
      <c r="AM26" s="175"/>
      <c r="AN26" s="175"/>
      <c r="AO26" s="175"/>
      <c r="AP26" s="175"/>
      <c r="AQ26" s="217"/>
      <c r="AR26" s="302"/>
      <c r="AS26" s="300">
        <f t="shared" si="4"/>
        <v>0</v>
      </c>
      <c r="AT26" s="301"/>
      <c r="AU26" s="303"/>
      <c r="AV26" s="181">
        <f t="shared" si="1"/>
        <v>0</v>
      </c>
      <c r="AW26" s="216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</row>
    <row r="27" spans="1:196" s="147" customFormat="1" ht="23.25" customHeight="1">
      <c r="A27" s="167"/>
      <c r="B27" s="267"/>
      <c r="C27" s="322"/>
      <c r="D27" s="327"/>
      <c r="E27" s="242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200"/>
      <c r="AH27" s="197"/>
      <c r="AI27" s="197"/>
      <c r="AJ27" s="197"/>
      <c r="AK27" s="184"/>
      <c r="AL27" s="184"/>
      <c r="AM27" s="184"/>
      <c r="AN27" s="184"/>
      <c r="AO27" s="184"/>
      <c r="AP27" s="175"/>
      <c r="AQ27" s="217"/>
      <c r="AR27" s="302"/>
      <c r="AS27" s="300">
        <f t="shared" si="4"/>
        <v>0</v>
      </c>
      <c r="AT27" s="301"/>
      <c r="AU27" s="303"/>
      <c r="AV27" s="181">
        <f t="shared" si="1"/>
        <v>0</v>
      </c>
      <c r="AW27" s="216"/>
    </row>
    <row r="28" spans="1:196" s="147" customFormat="1" ht="23.25" customHeight="1">
      <c r="A28" s="167"/>
      <c r="B28" s="328"/>
      <c r="C28" s="322"/>
      <c r="D28" s="327"/>
      <c r="E28" s="240"/>
      <c r="F28" s="197"/>
      <c r="G28" s="197"/>
      <c r="H28" s="197"/>
      <c r="I28" s="241"/>
      <c r="J28" s="197"/>
      <c r="K28" s="197"/>
      <c r="L28" s="197"/>
      <c r="M28" s="197"/>
      <c r="N28" s="197"/>
      <c r="O28" s="197"/>
      <c r="P28" s="184"/>
      <c r="Q28" s="184"/>
      <c r="R28" s="184"/>
      <c r="S28" s="184"/>
      <c r="T28" s="184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84"/>
      <c r="AF28" s="184"/>
      <c r="AG28" s="200"/>
      <c r="AH28" s="197"/>
      <c r="AI28" s="197"/>
      <c r="AJ28" s="197"/>
      <c r="AK28" s="184"/>
      <c r="AL28" s="184"/>
      <c r="AM28" s="184"/>
      <c r="AN28" s="184"/>
      <c r="AO28" s="184"/>
      <c r="AP28" s="175"/>
      <c r="AQ28" s="217"/>
      <c r="AR28" s="302"/>
      <c r="AS28" s="300">
        <f t="shared" si="4"/>
        <v>0</v>
      </c>
      <c r="AT28" s="303"/>
      <c r="AU28" s="303"/>
      <c r="AV28" s="181">
        <f t="shared" si="1"/>
        <v>0</v>
      </c>
      <c r="AW28" s="216"/>
    </row>
    <row r="29" spans="1:196" s="188" customFormat="1" ht="23.25" customHeight="1" thickBot="1">
      <c r="A29" s="167"/>
      <c r="B29" s="367"/>
      <c r="C29" s="367"/>
      <c r="D29" s="368"/>
      <c r="E29" s="184"/>
      <c r="F29" s="184"/>
      <c r="G29" s="184"/>
      <c r="H29" s="184"/>
      <c r="I29" s="176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8"/>
      <c r="X29" s="178"/>
      <c r="Y29" s="178"/>
      <c r="Z29" s="178"/>
      <c r="AA29" s="174"/>
      <c r="AB29" s="174"/>
      <c r="AC29" s="174"/>
      <c r="AD29" s="174"/>
      <c r="AE29" s="200"/>
      <c r="AF29" s="200"/>
      <c r="AG29" s="200"/>
      <c r="AH29" s="197"/>
      <c r="AI29" s="197"/>
      <c r="AJ29" s="197"/>
      <c r="AK29" s="184"/>
      <c r="AL29" s="184"/>
      <c r="AM29" s="184"/>
      <c r="AN29" s="184"/>
      <c r="AO29" s="184"/>
      <c r="AP29" s="175"/>
      <c r="AQ29" s="217"/>
      <c r="AR29" s="218"/>
      <c r="AS29" s="214">
        <f t="shared" si="4"/>
        <v>0</v>
      </c>
      <c r="AT29" s="222"/>
      <c r="AU29" s="222"/>
      <c r="AV29" s="181">
        <f t="shared" si="1"/>
        <v>0</v>
      </c>
      <c r="AW29" s="216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</row>
    <row r="30" spans="1:196" s="147" customFormat="1" ht="23.25" customHeight="1">
      <c r="A30" s="167"/>
      <c r="B30" s="220"/>
      <c r="C30" s="220"/>
      <c r="D30" s="221"/>
      <c r="E30" s="176"/>
      <c r="F30" s="176"/>
      <c r="G30" s="176"/>
      <c r="H30" s="176"/>
      <c r="I30" s="176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83"/>
      <c r="X30" s="183"/>
      <c r="Y30" s="183"/>
      <c r="Z30" s="183"/>
      <c r="AA30" s="173"/>
      <c r="AB30" s="173"/>
      <c r="AC30" s="173"/>
      <c r="AD30" s="173"/>
      <c r="AE30" s="197"/>
      <c r="AF30" s="197"/>
      <c r="AG30" s="197"/>
      <c r="AH30" s="197"/>
      <c r="AI30" s="197"/>
      <c r="AJ30" s="197"/>
      <c r="AK30" s="184"/>
      <c r="AL30" s="184"/>
      <c r="AM30" s="184"/>
      <c r="AN30" s="184"/>
      <c r="AO30" s="184"/>
      <c r="AP30" s="175"/>
      <c r="AQ30" s="217"/>
      <c r="AR30" s="218"/>
      <c r="AS30" s="214">
        <f t="shared" si="4"/>
        <v>0</v>
      </c>
      <c r="AT30" s="222"/>
      <c r="AU30" s="222"/>
      <c r="AV30" s="181">
        <f t="shared" si="1"/>
        <v>0</v>
      </c>
      <c r="AW30" s="216"/>
    </row>
    <row r="31" spans="1:196" s="147" customFormat="1" ht="23.25" customHeight="1">
      <c r="A31" s="167"/>
      <c r="B31" s="220"/>
      <c r="C31" s="220"/>
      <c r="D31" s="221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204"/>
      <c r="AB31" s="204"/>
      <c r="AC31" s="204"/>
      <c r="AD31" s="204"/>
      <c r="AE31" s="201"/>
      <c r="AF31" s="201"/>
      <c r="AG31" s="201"/>
      <c r="AH31" s="201"/>
      <c r="AI31" s="201"/>
      <c r="AJ31" s="201"/>
      <c r="AK31" s="184"/>
      <c r="AL31" s="184"/>
      <c r="AM31" s="184"/>
      <c r="AN31" s="184"/>
      <c r="AO31" s="184"/>
      <c r="AP31" s="175"/>
      <c r="AQ31" s="217"/>
      <c r="AR31" s="218"/>
      <c r="AS31" s="214">
        <f t="shared" si="4"/>
        <v>0</v>
      </c>
      <c r="AT31" s="222"/>
      <c r="AU31" s="222"/>
      <c r="AV31" s="181">
        <f t="shared" si="1"/>
        <v>0</v>
      </c>
      <c r="AW31" s="216"/>
    </row>
    <row r="32" spans="1:196" s="219" customFormat="1" ht="23.25" customHeight="1" thickBot="1">
      <c r="A32" s="203"/>
      <c r="B32" s="220"/>
      <c r="C32" s="220"/>
      <c r="D32" s="221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204"/>
      <c r="AB32" s="204"/>
      <c r="AC32" s="204"/>
      <c r="AD32" s="204"/>
      <c r="AE32" s="201"/>
      <c r="AF32" s="201"/>
      <c r="AG32" s="201"/>
      <c r="AH32" s="201"/>
      <c r="AI32" s="201"/>
      <c r="AJ32" s="201"/>
      <c r="AK32" s="184"/>
      <c r="AL32" s="184"/>
      <c r="AM32" s="184"/>
      <c r="AN32" s="184"/>
      <c r="AO32" s="184"/>
      <c r="AP32" s="175"/>
      <c r="AQ32" s="217"/>
      <c r="AR32" s="218"/>
      <c r="AS32" s="214">
        <f t="shared" si="4"/>
        <v>0</v>
      </c>
      <c r="AT32" s="222"/>
      <c r="AU32" s="222"/>
      <c r="AV32" s="181">
        <f t="shared" si="1"/>
        <v>0</v>
      </c>
      <c r="AW32" s="216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</row>
    <row r="33" spans="1:196" ht="23.25" customHeight="1">
      <c r="A33" s="205"/>
      <c r="B33" s="225"/>
      <c r="C33" s="225"/>
      <c r="D33" s="221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5"/>
      <c r="AB33" s="175"/>
      <c r="AC33" s="175"/>
      <c r="AD33" s="175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75"/>
      <c r="AQ33" s="226"/>
      <c r="AR33" s="227"/>
      <c r="AS33" s="228">
        <f t="shared" si="4"/>
        <v>0</v>
      </c>
      <c r="AT33" s="229"/>
      <c r="AU33" s="229"/>
      <c r="AV33" s="181">
        <f t="shared" si="1"/>
        <v>0</v>
      </c>
      <c r="AW33" s="212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</row>
    <row r="34" spans="1:196" ht="23.25" hidden="1" customHeight="1">
      <c r="A34" s="223"/>
      <c r="B34" s="220"/>
      <c r="C34" s="220"/>
      <c r="D34" s="221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5"/>
      <c r="AB34" s="175"/>
      <c r="AC34" s="175"/>
      <c r="AD34" s="175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75"/>
      <c r="AQ34" s="230"/>
      <c r="AR34" s="231"/>
      <c r="AS34" s="214">
        <f t="shared" si="4"/>
        <v>0</v>
      </c>
      <c r="AT34" s="222">
        <f>SUM(AL3:AL37)</f>
        <v>0</v>
      </c>
      <c r="AU34" s="222"/>
      <c r="AV34" s="181">
        <f t="shared" si="1"/>
        <v>0</v>
      </c>
      <c r="AW34" s="215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</row>
    <row r="35" spans="1:196" ht="23.25" hidden="1" customHeight="1">
      <c r="A35" s="223"/>
      <c r="B35" s="232"/>
      <c r="C35" s="232"/>
      <c r="D35" s="233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5"/>
      <c r="AB35" s="175"/>
      <c r="AC35" s="175"/>
      <c r="AD35" s="175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75"/>
      <c r="AQ35" s="230"/>
      <c r="AR35" s="231"/>
      <c r="AS35" s="214">
        <f t="shared" si="4"/>
        <v>0</v>
      </c>
      <c r="AT35" s="222">
        <f>SUM(AM3:AM37)</f>
        <v>0</v>
      </c>
      <c r="AU35" s="222"/>
      <c r="AV35" s="181">
        <f t="shared" si="1"/>
        <v>0</v>
      </c>
      <c r="AW35" s="215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</row>
    <row r="36" spans="1:196" ht="23.25" hidden="1" customHeight="1">
      <c r="A36" s="223"/>
      <c r="B36" s="220"/>
      <c r="C36" s="220"/>
      <c r="D36" s="23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5"/>
      <c r="AB36" s="175"/>
      <c r="AC36" s="175"/>
      <c r="AD36" s="175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75"/>
      <c r="AQ36" s="230"/>
      <c r="AR36" s="231"/>
      <c r="AS36" s="214">
        <f t="shared" si="4"/>
        <v>0</v>
      </c>
      <c r="AT36" s="222">
        <f>SUM(AN3:AN37)</f>
        <v>0</v>
      </c>
      <c r="AU36" s="222"/>
      <c r="AV36" s="181">
        <f t="shared" si="1"/>
        <v>0</v>
      </c>
      <c r="AW36" s="215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</row>
    <row r="37" spans="1:196" ht="23.25" hidden="1" customHeight="1">
      <c r="A37" s="223"/>
      <c r="B37" s="235"/>
      <c r="C37" s="235"/>
      <c r="D37" s="234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5"/>
      <c r="AB37" s="175"/>
      <c r="AC37" s="175"/>
      <c r="AD37" s="175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75"/>
      <c r="AQ37" s="230"/>
      <c r="AR37" s="231"/>
      <c r="AS37" s="214">
        <f t="shared" si="4"/>
        <v>0</v>
      </c>
      <c r="AT37" s="222">
        <f>SUM(AO3:AO37)</f>
        <v>0</v>
      </c>
      <c r="AU37" s="222"/>
      <c r="AV37" s="181">
        <f t="shared" si="1"/>
        <v>0</v>
      </c>
      <c r="AW37" s="215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</row>
    <row r="38" spans="1:196" s="147" customFormat="1" ht="24.95" customHeight="1"/>
    <row r="39" spans="1:196" s="147" customFormat="1" ht="24.95" customHeight="1"/>
    <row r="40" spans="1:196" s="147" customFormat="1" ht="24.95" customHeight="1"/>
    <row r="41" spans="1:196" s="147" customFormat="1" ht="24.95" customHeight="1"/>
    <row r="42" spans="1:196" s="147" customFormat="1" ht="24.95" customHeight="1"/>
    <row r="43" spans="1:196" s="147" customFormat="1" ht="24.95" customHeight="1"/>
    <row r="44" spans="1:196" s="147" customFormat="1" ht="24.95" customHeight="1">
      <c r="K44" s="236"/>
      <c r="L44" s="236"/>
      <c r="Y44" s="237"/>
    </row>
    <row r="45" spans="1:196" s="147" customFormat="1" ht="24.95" customHeight="1"/>
    <row r="46" spans="1:196" s="147" customFormat="1" ht="24.95" customHeight="1"/>
    <row r="47" spans="1:196" s="147" customFormat="1" ht="24.95" customHeight="1"/>
    <row r="48" spans="1:196" s="147" customFormat="1" ht="24.95" customHeight="1"/>
    <row r="49" spans="9:9" s="147" customFormat="1" ht="24.95" customHeight="1"/>
    <row r="50" spans="9:9" s="147" customFormat="1" ht="24.95" customHeight="1"/>
    <row r="51" spans="9:9" s="147" customFormat="1" ht="24.95" customHeight="1"/>
    <row r="52" spans="9:9" s="147" customFormat="1" ht="24.95" customHeight="1"/>
    <row r="53" spans="9:9" s="147" customFormat="1" ht="24.95" customHeight="1"/>
    <row r="54" spans="9:9" s="147" customFormat="1" ht="24.95" customHeight="1"/>
    <row r="55" spans="9:9" s="147" customFormat="1" ht="24.95" customHeight="1"/>
    <row r="56" spans="9:9" s="147" customFormat="1" ht="24.95" customHeight="1"/>
    <row r="57" spans="9:9" s="147" customFormat="1" ht="24.95" customHeight="1"/>
    <row r="58" spans="9:9" s="147" customFormat="1" ht="24.95" customHeight="1"/>
    <row r="59" spans="9:9" s="147" customFormat="1" ht="24.95" customHeight="1"/>
    <row r="60" spans="9:9" s="147" customFormat="1" ht="24.95" customHeight="1"/>
    <row r="61" spans="9:9" s="147" customFormat="1" ht="24.95" customHeight="1">
      <c r="I61" s="238"/>
    </row>
    <row r="62" spans="9:9" s="147" customFormat="1" ht="24.95" customHeight="1"/>
    <row r="63" spans="9:9" s="147" customFormat="1" ht="24.95" customHeight="1"/>
    <row r="64" spans="9:9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  <row r="218" s="147" customFormat="1" ht="24.95" customHeight="1"/>
    <row r="219" s="147" customFormat="1" ht="24.95" customHeight="1"/>
    <row r="220" s="147" customFormat="1" ht="24.95" customHeight="1"/>
  </sheetData>
  <mergeCells count="1">
    <mergeCell ref="AW1:AW2"/>
  </mergeCells>
  <conditionalFormatting sqref="AE12:AG13">
    <cfRule type="cellIs" dxfId="141" priority="16" stopIfTrue="1" operator="equal">
      <formula>5</formula>
    </cfRule>
  </conditionalFormatting>
  <conditionalFormatting sqref="E29:W38 U15:W25 P26:W28 E3:T14">
    <cfRule type="cellIs" dxfId="140" priority="15" stopIfTrue="1" operator="equal">
      <formula>5</formula>
    </cfRule>
  </conditionalFormatting>
  <conditionalFormatting sqref="U7:AD13 U14:X14 Z14:AD14 AA3:AD5 Y6:AD6">
    <cfRule type="cellIs" dxfId="139" priority="14" stopIfTrue="1" operator="equal">
      <formula>5</formula>
    </cfRule>
  </conditionalFormatting>
  <conditionalFormatting sqref="P20:T25 N15:T19">
    <cfRule type="cellIs" dxfId="138" priority="13" stopIfTrue="1" operator="equal">
      <formula>5</formula>
    </cfRule>
  </conditionalFormatting>
  <conditionalFormatting sqref="AE15:AF16">
    <cfRule type="cellIs" dxfId="137" priority="12" stopIfTrue="1" operator="equal">
      <formula>5</formula>
    </cfRule>
  </conditionalFormatting>
  <conditionalFormatting sqref="AG17:AH19">
    <cfRule type="cellIs" dxfId="136" priority="11" stopIfTrue="1" operator="equal">
      <formula>5</formula>
    </cfRule>
  </conditionalFormatting>
  <conditionalFormatting sqref="E25:O25 I26:O28 I24:O24 N20:O23">
    <cfRule type="cellIs" dxfId="135" priority="10" stopIfTrue="1" operator="equal">
      <formula>5</formula>
    </cfRule>
  </conditionalFormatting>
  <conditionalFormatting sqref="Y3:Z5">
    <cfRule type="cellIs" dxfId="134" priority="9" stopIfTrue="1" operator="equal">
      <formula>5</formula>
    </cfRule>
  </conditionalFormatting>
  <conditionalFormatting sqref="E26:H28">
    <cfRule type="cellIs" dxfId="133" priority="8" stopIfTrue="1" operator="equal">
      <formula>5</formula>
    </cfRule>
  </conditionalFormatting>
  <conditionalFormatting sqref="E24:H24">
    <cfRule type="cellIs" dxfId="132" priority="5" stopIfTrue="1" operator="equal">
      <formula>5</formula>
    </cfRule>
  </conditionalFormatting>
  <conditionalFormatting sqref="U3:Z6">
    <cfRule type="cellIs" dxfId="131" priority="4" stopIfTrue="1" operator="equal">
      <formula>5</formula>
    </cfRule>
  </conditionalFormatting>
  <conditionalFormatting sqref="E15:K23">
    <cfRule type="cellIs" dxfId="130" priority="3" stopIfTrue="1" operator="equal">
      <formula>5</formula>
    </cfRule>
  </conditionalFormatting>
  <conditionalFormatting sqref="L19:M23">
    <cfRule type="cellIs" dxfId="129" priority="2" stopIfTrue="1" operator="equal">
      <formula>5</formula>
    </cfRule>
  </conditionalFormatting>
  <conditionalFormatting sqref="L15:M18">
    <cfRule type="cellIs" dxfId="128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5B68-DE14-4AEE-B223-F4F633771A0C}">
  <sheetPr>
    <tabColor theme="7" tint="0.39997558519241921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hidden="1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customWidth="1"/>
    <col min="27" max="27" width="4.125" customWidth="1"/>
    <col min="28" max="28" width="4.125" style="150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322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948.42857142857133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7</v>
      </c>
      <c r="T2" s="155">
        <v>8</v>
      </c>
      <c r="U2" s="155">
        <v>1</v>
      </c>
      <c r="V2" s="155">
        <v>2</v>
      </c>
      <c r="W2" s="155">
        <v>3</v>
      </c>
      <c r="X2" s="155">
        <v>4</v>
      </c>
      <c r="Y2" s="155">
        <v>5</v>
      </c>
      <c r="Z2" s="155">
        <v>6</v>
      </c>
      <c r="AA2" s="155">
        <v>7</v>
      </c>
      <c r="AB2" s="155">
        <v>8</v>
      </c>
      <c r="AC2" s="155">
        <v>9</v>
      </c>
      <c r="AD2" s="155">
        <v>10</v>
      </c>
      <c r="AE2" s="155">
        <v>11</v>
      </c>
      <c r="AF2" s="155">
        <v>12</v>
      </c>
      <c r="AG2" s="155">
        <v>13</v>
      </c>
      <c r="AH2" s="155">
        <v>14</v>
      </c>
      <c r="AI2" s="155">
        <v>7</v>
      </c>
      <c r="AJ2" s="155">
        <v>8</v>
      </c>
      <c r="AK2" s="155"/>
      <c r="AL2" s="155"/>
      <c r="AM2" s="155"/>
      <c r="AN2" s="156"/>
      <c r="AO2" s="272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385" t="s">
        <v>317</v>
      </c>
      <c r="C3" s="169" t="s">
        <v>71</v>
      </c>
      <c r="D3" s="170" t="s">
        <v>288</v>
      </c>
      <c r="E3" s="160"/>
      <c r="F3" s="161">
        <v>5</v>
      </c>
      <c r="G3" s="161">
        <v>5</v>
      </c>
      <c r="H3" s="339">
        <v>5</v>
      </c>
      <c r="I3" s="243">
        <v>5</v>
      </c>
      <c r="J3" s="161">
        <v>2</v>
      </c>
      <c r="K3" s="161"/>
      <c r="L3" s="161"/>
      <c r="M3" s="197"/>
      <c r="N3" s="161"/>
      <c r="O3" s="257"/>
      <c r="P3" s="257"/>
      <c r="Q3" s="257"/>
      <c r="R3" s="389"/>
      <c r="S3" s="243">
        <v>5</v>
      </c>
      <c r="T3" s="243">
        <v>5</v>
      </c>
      <c r="U3" s="160"/>
      <c r="V3" s="161">
        <v>5</v>
      </c>
      <c r="W3" s="161">
        <v>5</v>
      </c>
      <c r="X3" s="339">
        <v>5</v>
      </c>
      <c r="Y3" s="243">
        <v>5</v>
      </c>
      <c r="Z3" s="161">
        <v>5</v>
      </c>
      <c r="AA3" s="161">
        <v>5</v>
      </c>
      <c r="AB3" s="161">
        <v>5</v>
      </c>
      <c r="AC3" s="197"/>
      <c r="AD3" s="161"/>
      <c r="AE3" s="257"/>
      <c r="AF3" s="257"/>
      <c r="AG3" s="257"/>
      <c r="AH3" s="389"/>
      <c r="AI3" s="243"/>
      <c r="AJ3" s="243"/>
      <c r="AK3" s="164"/>
      <c r="AL3" s="164"/>
      <c r="AM3" s="164"/>
      <c r="AN3" s="280"/>
      <c r="AO3" s="281">
        <v>13</v>
      </c>
      <c r="AP3" s="282">
        <v>1</v>
      </c>
      <c r="AQ3" s="283">
        <f t="shared" ref="AQ3:AQ34" si="0">SUM(E3:AN3)</f>
        <v>67</v>
      </c>
      <c r="AR3" s="284">
        <f>SUM(E3:E34)</f>
        <v>21</v>
      </c>
      <c r="AS3" s="310">
        <f>SUM((AO3+AP3)+((AO3*100)/(AO3+AP3)+((((AQ3-AR3)+((AO3+AP3)*5))*50)/((AO3+AP3)*5))))</f>
        <v>189.71428571428572</v>
      </c>
      <c r="AT3" s="166">
        <f t="shared" ref="AT3:AT34" si="1">SUM(AQ3-AR3)</f>
        <v>46</v>
      </c>
      <c r="AU3" s="285" t="s">
        <v>230</v>
      </c>
      <c r="AV3" s="312">
        <f>AS3</f>
        <v>189.71428571428572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239" t="s">
        <v>249</v>
      </c>
      <c r="C4" s="169" t="s">
        <v>71</v>
      </c>
      <c r="D4" s="170" t="s">
        <v>205</v>
      </c>
      <c r="E4" s="171">
        <v>1</v>
      </c>
      <c r="F4" s="172"/>
      <c r="G4" s="173">
        <v>5</v>
      </c>
      <c r="H4" s="200">
        <v>5</v>
      </c>
      <c r="I4" s="173">
        <v>2</v>
      </c>
      <c r="J4" s="173">
        <v>2</v>
      </c>
      <c r="K4" s="173"/>
      <c r="L4" s="173"/>
      <c r="M4" s="197"/>
      <c r="N4" s="173"/>
      <c r="O4" s="258"/>
      <c r="P4" s="258"/>
      <c r="Q4" s="258"/>
      <c r="R4" s="387"/>
      <c r="S4" s="197">
        <v>2</v>
      </c>
      <c r="T4" s="197">
        <v>5</v>
      </c>
      <c r="U4" s="171">
        <v>3</v>
      </c>
      <c r="V4" s="172"/>
      <c r="W4" s="173">
        <v>5</v>
      </c>
      <c r="X4" s="200">
        <v>5</v>
      </c>
      <c r="Y4" s="173">
        <v>0</v>
      </c>
      <c r="Z4" s="173">
        <v>3</v>
      </c>
      <c r="AA4" s="173">
        <v>2</v>
      </c>
      <c r="AB4" s="173">
        <v>5</v>
      </c>
      <c r="AC4" s="197"/>
      <c r="AD4" s="173"/>
      <c r="AE4" s="258"/>
      <c r="AF4" s="258"/>
      <c r="AG4" s="258"/>
      <c r="AH4" s="387"/>
      <c r="AI4" s="197"/>
      <c r="AJ4" s="197"/>
      <c r="AK4" s="177"/>
      <c r="AL4" s="177"/>
      <c r="AM4" s="177"/>
      <c r="AN4" s="288"/>
      <c r="AO4" s="289">
        <v>7</v>
      </c>
      <c r="AP4" s="290">
        <v>7</v>
      </c>
      <c r="AQ4" s="291">
        <f t="shared" si="0"/>
        <v>45</v>
      </c>
      <c r="AR4" s="292">
        <f>SUM(F3:F34)</f>
        <v>50</v>
      </c>
      <c r="AS4" s="310">
        <f t="shared" ref="AS4:AS11" si="2">SUM((AO4+AP4)+((AO4*100)/(AO4+AP4)+((((AQ4-AR4)+((AO4+AP4)*5))*50)/((AO4+AP4)*5))))</f>
        <v>110.42857142857143</v>
      </c>
      <c r="AT4" s="181">
        <f t="shared" si="1"/>
        <v>-5</v>
      </c>
      <c r="AU4" s="293" t="s">
        <v>236</v>
      </c>
      <c r="AV4" s="312">
        <f t="shared" ref="AV4:AV10" si="3">AS4</f>
        <v>110.42857142857143</v>
      </c>
    </row>
    <row r="5" spans="1:194" s="147" customFormat="1" ht="22.5">
      <c r="A5" s="167">
        <v>3</v>
      </c>
      <c r="B5" s="394" t="s">
        <v>190</v>
      </c>
      <c r="C5" s="169" t="s">
        <v>71</v>
      </c>
      <c r="D5" s="170" t="s">
        <v>81</v>
      </c>
      <c r="E5" s="171">
        <v>0</v>
      </c>
      <c r="F5" s="173">
        <v>0</v>
      </c>
      <c r="G5" s="172"/>
      <c r="H5" s="200">
        <v>3</v>
      </c>
      <c r="I5" s="173">
        <v>0</v>
      </c>
      <c r="J5" s="173">
        <v>2</v>
      </c>
      <c r="K5" s="183"/>
      <c r="L5" s="173"/>
      <c r="M5" s="197"/>
      <c r="N5" s="173"/>
      <c r="O5" s="258"/>
      <c r="P5" s="258"/>
      <c r="Q5" s="258"/>
      <c r="R5" s="387"/>
      <c r="S5" s="197">
        <v>0</v>
      </c>
      <c r="T5" s="197">
        <v>3</v>
      </c>
      <c r="U5" s="171">
        <v>0</v>
      </c>
      <c r="V5" s="173">
        <v>1</v>
      </c>
      <c r="W5" s="172"/>
      <c r="X5" s="200">
        <v>3</v>
      </c>
      <c r="Y5" s="173">
        <v>2</v>
      </c>
      <c r="Z5" s="173">
        <v>0</v>
      </c>
      <c r="AA5" s="183">
        <v>3</v>
      </c>
      <c r="AB5" s="173">
        <v>3</v>
      </c>
      <c r="AC5" s="197"/>
      <c r="AD5" s="173"/>
      <c r="AE5" s="258"/>
      <c r="AF5" s="258"/>
      <c r="AG5" s="258"/>
      <c r="AH5" s="387"/>
      <c r="AI5" s="197"/>
      <c r="AJ5" s="197"/>
      <c r="AK5" s="177"/>
      <c r="AL5" s="177"/>
      <c r="AM5" s="177"/>
      <c r="AN5" s="288"/>
      <c r="AO5" s="289">
        <v>0</v>
      </c>
      <c r="AP5" s="290">
        <v>14</v>
      </c>
      <c r="AQ5" s="291">
        <f t="shared" si="0"/>
        <v>20</v>
      </c>
      <c r="AR5" s="292">
        <f>SUM(G3:G34)</f>
        <v>70</v>
      </c>
      <c r="AS5" s="310">
        <f t="shared" si="2"/>
        <v>28.285714285714285</v>
      </c>
      <c r="AT5" s="181">
        <f t="shared" si="1"/>
        <v>-50</v>
      </c>
      <c r="AU5" s="293" t="s">
        <v>235</v>
      </c>
      <c r="AV5" s="312">
        <f t="shared" si="3"/>
        <v>28.285714285714285</v>
      </c>
    </row>
    <row r="6" spans="1:194" s="188" customFormat="1" ht="23.25" thickBot="1">
      <c r="A6" s="167">
        <v>4</v>
      </c>
      <c r="B6" s="239" t="s">
        <v>299</v>
      </c>
      <c r="C6" s="185" t="s">
        <v>71</v>
      </c>
      <c r="D6" s="170" t="s">
        <v>288</v>
      </c>
      <c r="E6" s="264">
        <v>0</v>
      </c>
      <c r="F6" s="200">
        <v>1</v>
      </c>
      <c r="G6" s="200">
        <v>5</v>
      </c>
      <c r="H6" s="187"/>
      <c r="I6" s="197">
        <v>1</v>
      </c>
      <c r="J6" s="197">
        <v>2</v>
      </c>
      <c r="K6" s="197"/>
      <c r="L6" s="197"/>
      <c r="M6" s="197"/>
      <c r="N6" s="197"/>
      <c r="O6" s="259"/>
      <c r="P6" s="259"/>
      <c r="Q6" s="259"/>
      <c r="R6" s="388"/>
      <c r="S6" s="200">
        <v>1</v>
      </c>
      <c r="T6" s="200">
        <v>5</v>
      </c>
      <c r="U6" s="264">
        <v>1</v>
      </c>
      <c r="V6" s="200">
        <v>1</v>
      </c>
      <c r="W6" s="200">
        <v>5</v>
      </c>
      <c r="X6" s="187"/>
      <c r="Y6" s="197">
        <v>0</v>
      </c>
      <c r="Z6" s="197">
        <v>2</v>
      </c>
      <c r="AA6" s="197">
        <v>4</v>
      </c>
      <c r="AB6" s="197">
        <v>5</v>
      </c>
      <c r="AC6" s="197"/>
      <c r="AD6" s="197"/>
      <c r="AE6" s="259"/>
      <c r="AF6" s="259"/>
      <c r="AG6" s="259"/>
      <c r="AH6" s="388"/>
      <c r="AI6" s="200"/>
      <c r="AJ6" s="200"/>
      <c r="AK6" s="177"/>
      <c r="AL6" s="177"/>
      <c r="AM6" s="177"/>
      <c r="AN6" s="288"/>
      <c r="AO6" s="289">
        <v>4</v>
      </c>
      <c r="AP6" s="290">
        <v>10</v>
      </c>
      <c r="AQ6" s="291">
        <f t="shared" si="0"/>
        <v>33</v>
      </c>
      <c r="AR6" s="292">
        <f>SUM(H3:H34)</f>
        <v>60</v>
      </c>
      <c r="AS6" s="310">
        <f t="shared" si="2"/>
        <v>73.285714285714292</v>
      </c>
      <c r="AT6" s="181">
        <f t="shared" si="1"/>
        <v>-27</v>
      </c>
      <c r="AU6" s="293" t="s">
        <v>231</v>
      </c>
      <c r="AV6" s="312">
        <f t="shared" si="3"/>
        <v>73.285714285714292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318</v>
      </c>
      <c r="C7" s="169" t="s">
        <v>71</v>
      </c>
      <c r="D7" s="170" t="s">
        <v>288</v>
      </c>
      <c r="E7" s="186">
        <v>3</v>
      </c>
      <c r="F7" s="174">
        <v>5</v>
      </c>
      <c r="G7" s="174">
        <v>5</v>
      </c>
      <c r="H7" s="197">
        <v>5</v>
      </c>
      <c r="I7" s="172"/>
      <c r="J7" s="173">
        <v>5</v>
      </c>
      <c r="K7" s="173"/>
      <c r="L7" s="173"/>
      <c r="M7" s="197"/>
      <c r="N7" s="173"/>
      <c r="O7" s="258"/>
      <c r="P7" s="258"/>
      <c r="Q7" s="258"/>
      <c r="R7" s="387"/>
      <c r="S7" s="200">
        <v>5</v>
      </c>
      <c r="T7" s="200">
        <v>5</v>
      </c>
      <c r="U7" s="186">
        <v>0</v>
      </c>
      <c r="V7" s="174">
        <v>5</v>
      </c>
      <c r="W7" s="174">
        <v>5</v>
      </c>
      <c r="X7" s="197">
        <v>5</v>
      </c>
      <c r="Y7" s="172"/>
      <c r="Z7" s="173">
        <v>4</v>
      </c>
      <c r="AA7" s="173">
        <v>5</v>
      </c>
      <c r="AB7" s="173">
        <v>5</v>
      </c>
      <c r="AC7" s="197"/>
      <c r="AD7" s="173"/>
      <c r="AE7" s="258"/>
      <c r="AF7" s="258"/>
      <c r="AG7" s="258"/>
      <c r="AH7" s="387"/>
      <c r="AI7" s="200"/>
      <c r="AJ7" s="200"/>
      <c r="AK7" s="177"/>
      <c r="AL7" s="177"/>
      <c r="AM7" s="177"/>
      <c r="AN7" s="288"/>
      <c r="AO7" s="289">
        <v>11</v>
      </c>
      <c r="AP7" s="290">
        <v>3</v>
      </c>
      <c r="AQ7" s="291">
        <f t="shared" si="0"/>
        <v>62</v>
      </c>
      <c r="AR7" s="292">
        <f>SUM(I3:I34)</f>
        <v>20</v>
      </c>
      <c r="AS7" s="310">
        <f t="shared" si="2"/>
        <v>172.57142857142856</v>
      </c>
      <c r="AT7" s="181">
        <f t="shared" si="1"/>
        <v>42</v>
      </c>
      <c r="AU7" s="293" t="s">
        <v>234</v>
      </c>
      <c r="AV7" s="312">
        <f t="shared" si="3"/>
        <v>172.57142857142856</v>
      </c>
    </row>
    <row r="8" spans="1:194" s="147" customFormat="1" ht="22.5">
      <c r="A8" s="167">
        <v>6</v>
      </c>
      <c r="B8" s="506" t="s">
        <v>110</v>
      </c>
      <c r="C8" s="169" t="s">
        <v>71</v>
      </c>
      <c r="D8" s="170" t="s">
        <v>205</v>
      </c>
      <c r="E8" s="186">
        <v>5</v>
      </c>
      <c r="F8" s="174">
        <v>5</v>
      </c>
      <c r="G8" s="174">
        <v>5</v>
      </c>
      <c r="H8" s="197">
        <v>5</v>
      </c>
      <c r="I8" s="173">
        <v>0</v>
      </c>
      <c r="J8" s="172"/>
      <c r="K8" s="173"/>
      <c r="L8" s="173"/>
      <c r="M8" s="197"/>
      <c r="N8" s="173"/>
      <c r="O8" s="258"/>
      <c r="P8" s="258"/>
      <c r="Q8" s="258"/>
      <c r="R8" s="387"/>
      <c r="S8" s="200">
        <v>5</v>
      </c>
      <c r="T8" s="200">
        <v>5</v>
      </c>
      <c r="U8" s="186">
        <v>4</v>
      </c>
      <c r="V8" s="174">
        <v>5</v>
      </c>
      <c r="W8" s="174">
        <v>5</v>
      </c>
      <c r="X8" s="197">
        <v>5</v>
      </c>
      <c r="Y8" s="173">
        <v>5</v>
      </c>
      <c r="Z8" s="172"/>
      <c r="AA8" s="173">
        <v>5</v>
      </c>
      <c r="AB8" s="173">
        <v>5</v>
      </c>
      <c r="AC8" s="197"/>
      <c r="AD8" s="173"/>
      <c r="AE8" s="258"/>
      <c r="AF8" s="258"/>
      <c r="AG8" s="258"/>
      <c r="AH8" s="387"/>
      <c r="AI8" s="200"/>
      <c r="AJ8" s="200"/>
      <c r="AK8" s="190"/>
      <c r="AL8" s="190"/>
      <c r="AM8" s="190"/>
      <c r="AN8" s="288"/>
      <c r="AO8" s="289">
        <v>13</v>
      </c>
      <c r="AP8" s="290">
        <v>1</v>
      </c>
      <c r="AQ8" s="291">
        <f t="shared" si="0"/>
        <v>64</v>
      </c>
      <c r="AR8" s="292">
        <f>SUM(J3:J34)</f>
        <v>34</v>
      </c>
      <c r="AS8" s="310">
        <f t="shared" si="2"/>
        <v>178.28571428571428</v>
      </c>
      <c r="AT8" s="181">
        <f t="shared" si="1"/>
        <v>30</v>
      </c>
      <c r="AU8" s="293" t="s">
        <v>228</v>
      </c>
      <c r="AV8" s="312">
        <f t="shared" si="3"/>
        <v>178.28571428571428</v>
      </c>
    </row>
    <row r="9" spans="1:194" s="188" customFormat="1" ht="23.25" thickBot="1">
      <c r="A9" s="167">
        <v>7</v>
      </c>
      <c r="B9" s="506" t="s">
        <v>319</v>
      </c>
      <c r="C9" s="169" t="s">
        <v>71</v>
      </c>
      <c r="D9" s="170" t="s">
        <v>75</v>
      </c>
      <c r="E9" s="171">
        <v>0</v>
      </c>
      <c r="F9" s="173">
        <v>5</v>
      </c>
      <c r="G9" s="183">
        <v>5</v>
      </c>
      <c r="H9" s="173">
        <v>5</v>
      </c>
      <c r="I9" s="191">
        <v>0</v>
      </c>
      <c r="J9" s="197">
        <v>2</v>
      </c>
      <c r="K9" s="172"/>
      <c r="L9" s="173"/>
      <c r="M9" s="197"/>
      <c r="N9" s="173"/>
      <c r="O9" s="258"/>
      <c r="P9" s="258"/>
      <c r="Q9" s="258"/>
      <c r="R9" s="387"/>
      <c r="S9" s="172"/>
      <c r="T9" s="173">
        <v>5</v>
      </c>
      <c r="U9" s="171">
        <v>2</v>
      </c>
      <c r="V9" s="173">
        <v>5</v>
      </c>
      <c r="W9" s="183">
        <v>5</v>
      </c>
      <c r="X9" s="173">
        <v>5</v>
      </c>
      <c r="Y9" s="191">
        <v>0</v>
      </c>
      <c r="Z9" s="197">
        <v>4</v>
      </c>
      <c r="AA9" s="172"/>
      <c r="AB9" s="173">
        <v>5</v>
      </c>
      <c r="AC9" s="197"/>
      <c r="AD9" s="173"/>
      <c r="AE9" s="258"/>
      <c r="AF9" s="258"/>
      <c r="AG9" s="258"/>
      <c r="AH9" s="387"/>
      <c r="AI9" s="172"/>
      <c r="AJ9" s="173"/>
      <c r="AK9" s="177"/>
      <c r="AL9" s="177"/>
      <c r="AM9" s="177"/>
      <c r="AN9" s="296"/>
      <c r="AO9" s="289">
        <v>8</v>
      </c>
      <c r="AP9" s="290">
        <v>6</v>
      </c>
      <c r="AQ9" s="291">
        <f t="shared" si="0"/>
        <v>48</v>
      </c>
      <c r="AR9" s="292">
        <f>SUM(K3:K34)</f>
        <v>25</v>
      </c>
      <c r="AS9" s="310">
        <f t="shared" si="2"/>
        <v>137.57142857142858</v>
      </c>
      <c r="AT9" s="181">
        <f t="shared" si="1"/>
        <v>23</v>
      </c>
      <c r="AU9" s="293" t="s">
        <v>227</v>
      </c>
      <c r="AV9" s="312">
        <f t="shared" si="3"/>
        <v>137.57142857142858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 t="s">
        <v>179</v>
      </c>
      <c r="C10" s="169" t="s">
        <v>71</v>
      </c>
      <c r="D10" s="331" t="s">
        <v>177</v>
      </c>
      <c r="E10" s="171">
        <v>2</v>
      </c>
      <c r="F10" s="173">
        <v>3</v>
      </c>
      <c r="G10" s="173">
        <v>5</v>
      </c>
      <c r="H10" s="173">
        <v>2</v>
      </c>
      <c r="I10" s="173">
        <v>0</v>
      </c>
      <c r="J10" s="173">
        <v>0</v>
      </c>
      <c r="K10" s="173"/>
      <c r="L10" s="197"/>
      <c r="M10" s="197"/>
      <c r="N10" s="197"/>
      <c r="O10" s="259"/>
      <c r="P10" s="259"/>
      <c r="Q10" s="259"/>
      <c r="R10" s="388"/>
      <c r="S10" s="173">
        <v>3</v>
      </c>
      <c r="T10" s="172"/>
      <c r="U10" s="171">
        <v>0</v>
      </c>
      <c r="V10" s="173">
        <v>4</v>
      </c>
      <c r="W10" s="173">
        <v>5</v>
      </c>
      <c r="X10" s="173">
        <v>2</v>
      </c>
      <c r="Y10" s="173">
        <v>0</v>
      </c>
      <c r="Z10" s="173">
        <v>1</v>
      </c>
      <c r="AA10" s="173">
        <v>1</v>
      </c>
      <c r="AB10" s="172"/>
      <c r="AC10" s="197"/>
      <c r="AD10" s="197"/>
      <c r="AE10" s="259"/>
      <c r="AF10" s="259"/>
      <c r="AG10" s="259"/>
      <c r="AH10" s="388"/>
      <c r="AI10" s="173"/>
      <c r="AJ10" s="172"/>
      <c r="AK10" s="177"/>
      <c r="AL10" s="177"/>
      <c r="AM10" s="177"/>
      <c r="AN10" s="296"/>
      <c r="AO10" s="289">
        <v>2</v>
      </c>
      <c r="AP10" s="290">
        <v>12</v>
      </c>
      <c r="AQ10" s="291">
        <f t="shared" si="0"/>
        <v>28</v>
      </c>
      <c r="AR10" s="292">
        <f>SUM(L3:L34)</f>
        <v>56</v>
      </c>
      <c r="AS10" s="310">
        <f t="shared" si="2"/>
        <v>58.285714285714285</v>
      </c>
      <c r="AT10" s="181">
        <f t="shared" si="1"/>
        <v>-28</v>
      </c>
      <c r="AU10" s="293" t="s">
        <v>238</v>
      </c>
      <c r="AV10" s="312">
        <f t="shared" si="3"/>
        <v>58.285714285714285</v>
      </c>
    </row>
    <row r="11" spans="1:194" s="147" customFormat="1" ht="23.25" thickBot="1">
      <c r="A11" s="167"/>
      <c r="B11" s="333" t="s">
        <v>239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24</v>
      </c>
      <c r="AS11" s="310" t="e">
        <f t="shared" si="2"/>
        <v>#DIV/0!</v>
      </c>
      <c r="AT11" s="181">
        <f t="shared" si="1"/>
        <v>-24</v>
      </c>
      <c r="AU11" s="298"/>
      <c r="AV11" s="312"/>
    </row>
    <row r="12" spans="1:194" s="188" customFormat="1" ht="24" thickBot="1">
      <c r="A12" s="157">
        <v>1</v>
      </c>
      <c r="B12" s="385" t="s">
        <v>317</v>
      </c>
      <c r="C12" s="169" t="s">
        <v>71</v>
      </c>
      <c r="D12" s="170" t="s">
        <v>288</v>
      </c>
      <c r="E12" s="160"/>
      <c r="F12" s="161">
        <v>5</v>
      </c>
      <c r="G12" s="161">
        <v>5</v>
      </c>
      <c r="H12" s="339">
        <v>5</v>
      </c>
      <c r="I12" s="243">
        <v>5</v>
      </c>
      <c r="J12" s="161">
        <v>5</v>
      </c>
      <c r="K12" s="161">
        <v>5</v>
      </c>
      <c r="L12" s="161">
        <v>5</v>
      </c>
      <c r="M12" s="252"/>
      <c r="N12" s="250"/>
      <c r="O12" s="509"/>
      <c r="P12" s="509"/>
      <c r="Q12" s="509"/>
      <c r="R12" s="510"/>
      <c r="S12" s="252"/>
      <c r="T12" s="252"/>
      <c r="U12" s="197"/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35</v>
      </c>
      <c r="AR12" s="292">
        <f>SUM(N3:N34)</f>
        <v>0</v>
      </c>
      <c r="AS12" s="308"/>
      <c r="AT12" s="181">
        <f t="shared" si="1"/>
        <v>35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2</v>
      </c>
      <c r="B13" s="239" t="s">
        <v>249</v>
      </c>
      <c r="C13" s="169" t="s">
        <v>71</v>
      </c>
      <c r="D13" s="170" t="s">
        <v>205</v>
      </c>
      <c r="E13" s="171">
        <v>3</v>
      </c>
      <c r="F13" s="172"/>
      <c r="G13" s="173">
        <v>5</v>
      </c>
      <c r="H13" s="200">
        <v>5</v>
      </c>
      <c r="I13" s="173">
        <v>0</v>
      </c>
      <c r="J13" s="173">
        <v>3</v>
      </c>
      <c r="K13" s="173">
        <v>2</v>
      </c>
      <c r="L13" s="173">
        <v>5</v>
      </c>
      <c r="M13" s="197"/>
      <c r="N13" s="173"/>
      <c r="O13" s="258"/>
      <c r="P13" s="258"/>
      <c r="Q13" s="258"/>
      <c r="R13" s="387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23</v>
      </c>
      <c r="AR13" s="292">
        <f>SUM(S3:S34)</f>
        <v>21</v>
      </c>
      <c r="AS13" s="308"/>
      <c r="AT13" s="181">
        <f t="shared" si="1"/>
        <v>2</v>
      </c>
      <c r="AU13" s="182"/>
      <c r="AV13" s="306"/>
    </row>
    <row r="14" spans="1:194" s="147" customFormat="1" ht="23.25">
      <c r="A14" s="167">
        <v>3</v>
      </c>
      <c r="B14" s="394" t="s">
        <v>190</v>
      </c>
      <c r="C14" s="169" t="s">
        <v>71</v>
      </c>
      <c r="D14" s="170" t="s">
        <v>81</v>
      </c>
      <c r="E14" s="171">
        <v>0</v>
      </c>
      <c r="F14" s="173">
        <v>1</v>
      </c>
      <c r="G14" s="172"/>
      <c r="H14" s="200">
        <v>3</v>
      </c>
      <c r="I14" s="173">
        <v>2</v>
      </c>
      <c r="J14" s="173">
        <v>0</v>
      </c>
      <c r="K14" s="183">
        <v>3</v>
      </c>
      <c r="L14" s="173">
        <v>3</v>
      </c>
      <c r="M14" s="197"/>
      <c r="N14" s="173"/>
      <c r="O14" s="258"/>
      <c r="P14" s="258"/>
      <c r="Q14" s="258"/>
      <c r="R14" s="387"/>
      <c r="S14" s="197"/>
      <c r="T14" s="197"/>
      <c r="U14" s="197"/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12</v>
      </c>
      <c r="AR14" s="292">
        <f>SUM(T3:T34)</f>
        <v>33</v>
      </c>
      <c r="AS14" s="308"/>
      <c r="AT14" s="181">
        <f t="shared" si="1"/>
        <v>-21</v>
      </c>
      <c r="AU14" s="182"/>
      <c r="AV14" s="306"/>
    </row>
    <row r="15" spans="1:194" s="147" customFormat="1" ht="23.25">
      <c r="A15" s="167">
        <v>4</v>
      </c>
      <c r="B15" s="239" t="s">
        <v>299</v>
      </c>
      <c r="C15" s="185" t="s">
        <v>71</v>
      </c>
      <c r="D15" s="170" t="s">
        <v>288</v>
      </c>
      <c r="E15" s="264">
        <v>1</v>
      </c>
      <c r="F15" s="200">
        <v>1</v>
      </c>
      <c r="G15" s="200">
        <v>5</v>
      </c>
      <c r="H15" s="187"/>
      <c r="I15" s="197">
        <v>0</v>
      </c>
      <c r="J15" s="197">
        <v>2</v>
      </c>
      <c r="K15" s="197">
        <v>4</v>
      </c>
      <c r="L15" s="197">
        <v>5</v>
      </c>
      <c r="M15" s="197"/>
      <c r="N15" s="197"/>
      <c r="O15" s="259"/>
      <c r="P15" s="259"/>
      <c r="Q15" s="259"/>
      <c r="R15" s="388"/>
      <c r="S15" s="200"/>
      <c r="T15" s="200"/>
      <c r="U15" s="197"/>
      <c r="V15" s="173"/>
      <c r="W15" s="173"/>
      <c r="X15" s="175"/>
      <c r="Y15" s="184"/>
      <c r="Z15" s="184"/>
      <c r="AA15" s="184"/>
      <c r="AB15" s="184"/>
      <c r="AC15" s="184"/>
      <c r="AD15" s="184"/>
      <c r="AE15" s="252"/>
      <c r="AF15" s="252"/>
      <c r="AG15" s="357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18</v>
      </c>
      <c r="AR15" s="292">
        <f>SUM(U3:U34)</f>
        <v>10</v>
      </c>
      <c r="AS15" s="308"/>
      <c r="AT15" s="181">
        <f t="shared" si="1"/>
        <v>8</v>
      </c>
      <c r="AU15" s="182"/>
      <c r="AV15" s="306"/>
    </row>
    <row r="16" spans="1:194" s="188" customFormat="1" ht="24" thickBot="1">
      <c r="A16" s="167">
        <v>5</v>
      </c>
      <c r="B16" s="168" t="s">
        <v>318</v>
      </c>
      <c r="C16" s="169" t="s">
        <v>71</v>
      </c>
      <c r="D16" s="170" t="s">
        <v>288</v>
      </c>
      <c r="E16" s="186">
        <v>0</v>
      </c>
      <c r="F16" s="174">
        <v>5</v>
      </c>
      <c r="G16" s="174">
        <v>5</v>
      </c>
      <c r="H16" s="197">
        <v>5</v>
      </c>
      <c r="I16" s="172"/>
      <c r="J16" s="173">
        <v>4</v>
      </c>
      <c r="K16" s="173">
        <v>5</v>
      </c>
      <c r="L16" s="173">
        <v>5</v>
      </c>
      <c r="M16" s="197"/>
      <c r="N16" s="173"/>
      <c r="O16" s="258"/>
      <c r="P16" s="258"/>
      <c r="Q16" s="258"/>
      <c r="R16" s="387"/>
      <c r="S16" s="200"/>
      <c r="T16" s="200"/>
      <c r="U16" s="252"/>
      <c r="V16" s="252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29</v>
      </c>
      <c r="AR16" s="284">
        <f>SUM(V3:V34)</f>
        <v>26</v>
      </c>
      <c r="AS16" s="307"/>
      <c r="AT16" s="166">
        <f t="shared" si="1"/>
        <v>3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67">
        <v>6</v>
      </c>
      <c r="B17" s="506" t="s">
        <v>110</v>
      </c>
      <c r="C17" s="169" t="s">
        <v>71</v>
      </c>
      <c r="D17" s="170" t="s">
        <v>205</v>
      </c>
      <c r="E17" s="186">
        <v>4</v>
      </c>
      <c r="F17" s="174">
        <v>5</v>
      </c>
      <c r="G17" s="174">
        <v>5</v>
      </c>
      <c r="H17" s="197">
        <v>5</v>
      </c>
      <c r="I17" s="173">
        <v>5</v>
      </c>
      <c r="J17" s="172"/>
      <c r="K17" s="173">
        <v>5</v>
      </c>
      <c r="L17" s="173">
        <v>5</v>
      </c>
      <c r="M17" s="197"/>
      <c r="N17" s="173"/>
      <c r="O17" s="258"/>
      <c r="P17" s="258"/>
      <c r="Q17" s="258"/>
      <c r="R17" s="387"/>
      <c r="S17" s="200"/>
      <c r="T17" s="200"/>
      <c r="U17" s="197"/>
      <c r="V17" s="197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34</v>
      </c>
      <c r="AR17" s="292">
        <f>SUM(W3:W34)</f>
        <v>35</v>
      </c>
      <c r="AS17" s="308"/>
      <c r="AT17" s="181">
        <f t="shared" si="1"/>
        <v>-1</v>
      </c>
      <c r="AU17" s="212"/>
    </row>
    <row r="18" spans="1:194" s="147" customFormat="1" ht="23.25">
      <c r="A18" s="167">
        <v>7</v>
      </c>
      <c r="B18" s="506" t="s">
        <v>319</v>
      </c>
      <c r="C18" s="169" t="s">
        <v>71</v>
      </c>
      <c r="D18" s="170" t="s">
        <v>75</v>
      </c>
      <c r="E18" s="171">
        <v>2</v>
      </c>
      <c r="F18" s="173">
        <v>5</v>
      </c>
      <c r="G18" s="183">
        <v>5</v>
      </c>
      <c r="H18" s="173">
        <v>5</v>
      </c>
      <c r="I18" s="191">
        <v>0</v>
      </c>
      <c r="J18" s="197">
        <v>4</v>
      </c>
      <c r="K18" s="172"/>
      <c r="L18" s="173">
        <v>5</v>
      </c>
      <c r="M18" s="197"/>
      <c r="N18" s="173"/>
      <c r="O18" s="258"/>
      <c r="P18" s="258"/>
      <c r="Q18" s="258"/>
      <c r="R18" s="387"/>
      <c r="S18" s="172"/>
      <c r="T18" s="173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357"/>
      <c r="AF18" s="357"/>
      <c r="AG18" s="357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26</v>
      </c>
      <c r="AR18" s="301">
        <f>SUM(X3:X34)</f>
        <v>30</v>
      </c>
      <c r="AS18" s="303"/>
      <c r="AT18" s="181">
        <f t="shared" si="1"/>
        <v>-4</v>
      </c>
      <c r="AU18" s="215"/>
    </row>
    <row r="19" spans="1:194" s="188" customFormat="1" ht="24" thickBot="1">
      <c r="A19" s="167">
        <v>8</v>
      </c>
      <c r="B19" s="168" t="s">
        <v>179</v>
      </c>
      <c r="C19" s="169" t="s">
        <v>71</v>
      </c>
      <c r="D19" s="331" t="s">
        <v>177</v>
      </c>
      <c r="E19" s="171">
        <v>0</v>
      </c>
      <c r="F19" s="173">
        <v>4</v>
      </c>
      <c r="G19" s="173">
        <v>5</v>
      </c>
      <c r="H19" s="173">
        <v>2</v>
      </c>
      <c r="I19" s="173">
        <v>0</v>
      </c>
      <c r="J19" s="173">
        <v>1</v>
      </c>
      <c r="K19" s="173">
        <v>1</v>
      </c>
      <c r="L19" s="172"/>
      <c r="M19" s="197"/>
      <c r="N19" s="197"/>
      <c r="O19" s="259"/>
      <c r="P19" s="259"/>
      <c r="Q19" s="259"/>
      <c r="R19" s="388"/>
      <c r="S19" s="173"/>
      <c r="T19" s="172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357"/>
      <c r="AF19" s="357"/>
      <c r="AG19" s="357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13</v>
      </c>
      <c r="AR19" s="301">
        <f>SUM(Y3:Y34)</f>
        <v>12</v>
      </c>
      <c r="AS19" s="303"/>
      <c r="AT19" s="181">
        <f t="shared" si="1"/>
        <v>1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7"/>
      <c r="C20" s="322"/>
      <c r="D20" s="324"/>
      <c r="E20" s="240"/>
      <c r="F20" s="197"/>
      <c r="G20" s="197"/>
      <c r="H20" s="241"/>
      <c r="I20" s="197"/>
      <c r="J20" s="197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19</v>
      </c>
      <c r="AS20" s="303"/>
      <c r="AT20" s="181">
        <f t="shared" si="1"/>
        <v>-9</v>
      </c>
      <c r="AU20" s="215"/>
    </row>
    <row r="21" spans="1:194" s="147" customFormat="1" ht="23.25">
      <c r="A21" s="167">
        <v>5</v>
      </c>
      <c r="B21" s="328"/>
      <c r="C21" s="322"/>
      <c r="D21" s="324"/>
      <c r="E21" s="265"/>
      <c r="F21" s="252"/>
      <c r="G21" s="252"/>
      <c r="H21" s="263"/>
      <c r="I21" s="252"/>
      <c r="J21" s="252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25</v>
      </c>
      <c r="AS21" s="303"/>
      <c r="AT21" s="181">
        <f t="shared" si="1"/>
        <v>-16</v>
      </c>
      <c r="AU21" s="216"/>
    </row>
    <row r="22" spans="1:194" s="219" customFormat="1" ht="24" thickBot="1">
      <c r="A22" s="167">
        <v>6</v>
      </c>
      <c r="B22" s="266"/>
      <c r="C22" s="322"/>
      <c r="D22" s="338"/>
      <c r="E22" s="240"/>
      <c r="F22" s="197"/>
      <c r="G22" s="197"/>
      <c r="H22" s="200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33</v>
      </c>
      <c r="AS22" s="303"/>
      <c r="AT22" s="181">
        <f t="shared" si="1"/>
        <v>-23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267"/>
      <c r="C23" s="322"/>
      <c r="D23" s="324"/>
      <c r="E23" s="240"/>
      <c r="F23" s="197"/>
      <c r="G23" s="197"/>
      <c r="H23" s="200"/>
      <c r="I23" s="197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28</v>
      </c>
      <c r="AS23" s="303"/>
      <c r="AT23" s="181">
        <f t="shared" si="1"/>
        <v>-18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328"/>
      <c r="C24" s="322"/>
      <c r="D24" s="324"/>
      <c r="E24" s="264"/>
      <c r="F24" s="200"/>
      <c r="G24" s="200"/>
      <c r="H24" s="200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4"/>
      <c r="E25" s="264"/>
      <c r="F25" s="200"/>
      <c r="G25" s="200"/>
      <c r="H25" s="197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507"/>
      <c r="C26" s="322"/>
      <c r="D26" s="324"/>
      <c r="E26" s="264"/>
      <c r="F26" s="200"/>
      <c r="G26" s="200"/>
      <c r="H26" s="197"/>
      <c r="I26" s="197"/>
      <c r="J26" s="197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367"/>
      <c r="C27" s="367"/>
      <c r="D27" s="508"/>
      <c r="E27" s="240"/>
      <c r="F27" s="197"/>
      <c r="G27" s="197"/>
      <c r="H27" s="197"/>
      <c r="I27" s="241"/>
      <c r="J27" s="197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71"/>
      <c r="F28" s="173"/>
      <c r="G28" s="173"/>
      <c r="H28" s="173"/>
      <c r="I28" s="173"/>
      <c r="J28" s="173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240"/>
      <c r="F29" s="197"/>
      <c r="G29" s="197"/>
      <c r="H29" s="241"/>
      <c r="I29" s="197"/>
      <c r="J29" s="197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127" priority="22" stopIfTrue="1" operator="equal">
      <formula>5</formula>
    </cfRule>
  </conditionalFormatting>
  <conditionalFormatting sqref="E30:U35 S20:U22 E3:R11 N23:U25 K26:U29 U13:U19">
    <cfRule type="cellIs" dxfId="126" priority="21" stopIfTrue="1" operator="equal">
      <formula>5</formula>
    </cfRule>
  </conditionalFormatting>
  <conditionalFormatting sqref="S11:AB11 U12:V12 X12:AB12">
    <cfRule type="cellIs" dxfId="125" priority="20" stopIfTrue="1" operator="equal">
      <formula>5</formula>
    </cfRule>
  </conditionalFormatting>
  <conditionalFormatting sqref="N20:R22">
    <cfRule type="cellIs" dxfId="124" priority="19" stopIfTrue="1" operator="equal">
      <formula>5</formula>
    </cfRule>
  </conditionalFormatting>
  <conditionalFormatting sqref="AC13:AD14">
    <cfRule type="cellIs" dxfId="123" priority="18" stopIfTrue="1" operator="equal">
      <formula>5</formula>
    </cfRule>
  </conditionalFormatting>
  <conditionalFormatting sqref="AE15:AF16">
    <cfRule type="cellIs" dxfId="122" priority="17" stopIfTrue="1" operator="equal">
      <formula>5</formula>
    </cfRule>
  </conditionalFormatting>
  <conditionalFormatting sqref="K20:M25">
    <cfRule type="cellIs" dxfId="121" priority="16" stopIfTrue="1" operator="equal">
      <formula>5</formula>
    </cfRule>
  </conditionalFormatting>
  <conditionalFormatting sqref="E20:J20">
    <cfRule type="cellIs" dxfId="120" priority="14" stopIfTrue="1" operator="equal">
      <formula>5</formula>
    </cfRule>
  </conditionalFormatting>
  <conditionalFormatting sqref="E27:J29">
    <cfRule type="cellIs" dxfId="119" priority="13" stopIfTrue="1" operator="equal">
      <formula>5</formula>
    </cfRule>
  </conditionalFormatting>
  <conditionalFormatting sqref="S3:T8">
    <cfRule type="cellIs" dxfId="118" priority="12" stopIfTrue="1" operator="equal">
      <formula>5</formula>
    </cfRule>
  </conditionalFormatting>
  <conditionalFormatting sqref="E21:J26">
    <cfRule type="cellIs" dxfId="117" priority="9" stopIfTrue="1" operator="equal">
      <formula>5</formula>
    </cfRule>
  </conditionalFormatting>
  <conditionalFormatting sqref="S9:T10">
    <cfRule type="cellIs" dxfId="116" priority="8" stopIfTrue="1" operator="equal">
      <formula>5</formula>
    </cfRule>
  </conditionalFormatting>
  <conditionalFormatting sqref="U3:AH10">
    <cfRule type="cellIs" dxfId="115" priority="7" stopIfTrue="1" operator="equal">
      <formula>5</formula>
    </cfRule>
  </conditionalFormatting>
  <conditionalFormatting sqref="AI3:AJ8">
    <cfRule type="cellIs" dxfId="114" priority="6" stopIfTrue="1" operator="equal">
      <formula>5</formula>
    </cfRule>
  </conditionalFormatting>
  <conditionalFormatting sqref="AI9:AJ10">
    <cfRule type="cellIs" dxfId="113" priority="5" stopIfTrue="1" operator="equal">
      <formula>5</formula>
    </cfRule>
  </conditionalFormatting>
  <conditionalFormatting sqref="M12:R19">
    <cfRule type="cellIs" dxfId="112" priority="4" stopIfTrue="1" operator="equal">
      <formula>5</formula>
    </cfRule>
  </conditionalFormatting>
  <conditionalFormatting sqref="S12:T17">
    <cfRule type="cellIs" dxfId="111" priority="3" stopIfTrue="1" operator="equal">
      <formula>5</formula>
    </cfRule>
  </conditionalFormatting>
  <conditionalFormatting sqref="S18:T19">
    <cfRule type="cellIs" dxfId="110" priority="2" stopIfTrue="1" operator="equal">
      <formula>5</formula>
    </cfRule>
  </conditionalFormatting>
  <conditionalFormatting sqref="E12:L19">
    <cfRule type="cellIs" dxfId="109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0538E-DFCD-4F79-8DE1-DFCD196F6746}">
  <sheetPr>
    <tabColor theme="7" tint="0.39997558519241921"/>
  </sheetPr>
  <dimension ref="A1:GL217"/>
  <sheetViews>
    <sheetView zoomScale="75" zoomScaleNormal="75" workbookViewId="0">
      <selection activeCell="AS1" sqref="AS1:AS1048576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8" width="4.125" style="147" customWidth="1"/>
    <col min="19" max="20" width="4.125" customWidth="1"/>
    <col min="21" max="21" width="4.125" hidden="1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349" t="s">
        <v>321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784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1</v>
      </c>
      <c r="N2" s="155">
        <v>2</v>
      </c>
      <c r="O2" s="155">
        <v>3</v>
      </c>
      <c r="P2" s="155">
        <v>4</v>
      </c>
      <c r="Q2" s="155">
        <v>5</v>
      </c>
      <c r="R2" s="155">
        <v>6</v>
      </c>
      <c r="S2" s="155">
        <v>7</v>
      </c>
      <c r="T2" s="155">
        <v>8</v>
      </c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6"/>
      <c r="AO2" s="272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239" t="s">
        <v>260</v>
      </c>
      <c r="C3" s="185" t="s">
        <v>69</v>
      </c>
      <c r="D3" s="511" t="s">
        <v>175</v>
      </c>
      <c r="E3" s="160"/>
      <c r="F3" s="163"/>
      <c r="G3" s="161">
        <v>5</v>
      </c>
      <c r="H3" s="162">
        <v>4</v>
      </c>
      <c r="I3" s="243">
        <v>2</v>
      </c>
      <c r="J3" s="161">
        <v>1</v>
      </c>
      <c r="K3" s="517">
        <v>0</v>
      </c>
      <c r="L3" s="243">
        <v>1</v>
      </c>
      <c r="M3" s="160"/>
      <c r="N3" s="163"/>
      <c r="O3" s="161">
        <v>2</v>
      </c>
      <c r="P3" s="162">
        <v>4</v>
      </c>
      <c r="Q3" s="243">
        <v>1</v>
      </c>
      <c r="R3" s="161">
        <v>4</v>
      </c>
      <c r="S3" s="517">
        <v>4</v>
      </c>
      <c r="T3" s="243">
        <v>1</v>
      </c>
      <c r="U3" s="243"/>
      <c r="V3" s="339"/>
      <c r="W3" s="161"/>
      <c r="X3" s="161"/>
      <c r="Y3" s="161"/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1</v>
      </c>
      <c r="AP3" s="282">
        <v>11</v>
      </c>
      <c r="AQ3" s="283">
        <f t="shared" ref="AQ3:AQ34" si="0">SUM(E3:AN3)</f>
        <v>29</v>
      </c>
      <c r="AR3" s="284">
        <f>SUM(E3:E34)</f>
        <v>56</v>
      </c>
      <c r="AS3" s="310">
        <f>SUM((AO3+AP3)+((AO3*100)/(AO3+AP3)+((((AQ3-AR3)+((AO3+AP3)*5))*50)/((AO3+AP3)*5))))</f>
        <v>47.833333333333336</v>
      </c>
      <c r="AT3" s="166">
        <f t="shared" ref="AT3:AT34" si="1">SUM(AQ3-AR3)</f>
        <v>-27</v>
      </c>
      <c r="AU3" s="285"/>
      <c r="AV3" s="312">
        <f>AS3</f>
        <v>47.833333333333336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513" t="s">
        <v>263</v>
      </c>
      <c r="C4" s="185" t="s">
        <v>69</v>
      </c>
      <c r="D4" s="329" t="s">
        <v>177</v>
      </c>
      <c r="E4" s="192"/>
      <c r="F4" s="172"/>
      <c r="G4" s="514"/>
      <c r="H4" s="515"/>
      <c r="I4" s="516"/>
      <c r="J4" s="516"/>
      <c r="K4" s="516"/>
      <c r="L4" s="516"/>
      <c r="M4" s="192"/>
      <c r="N4" s="172"/>
      <c r="O4" s="514"/>
      <c r="P4" s="515"/>
      <c r="Q4" s="516"/>
      <c r="R4" s="516"/>
      <c r="S4" s="516"/>
      <c r="T4" s="516"/>
      <c r="U4" s="197"/>
      <c r="V4" s="200"/>
      <c r="W4" s="173"/>
      <c r="X4" s="197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/>
      <c r="AP4" s="290"/>
      <c r="AQ4" s="291">
        <f t="shared" si="0"/>
        <v>0</v>
      </c>
      <c r="AR4" s="292">
        <f>SUM(F3:F34)</f>
        <v>0</v>
      </c>
      <c r="AS4" s="310" t="e">
        <f t="shared" ref="AS4:AS11" si="2">SUM((AO4+AP4)+((AO4*100)/(AO4+AP4)+((((AQ4-AR4)+((AO4+AP4)*5))*50)/((AO4+AP4)*5))))</f>
        <v>#DIV/0!</v>
      </c>
      <c r="AT4" s="181">
        <f t="shared" si="1"/>
        <v>0</v>
      </c>
      <c r="AU4" s="293"/>
      <c r="AV4" s="351" t="s">
        <v>268</v>
      </c>
    </row>
    <row r="5" spans="1:194" s="147" customFormat="1" ht="22.5">
      <c r="A5" s="167">
        <v>3</v>
      </c>
      <c r="B5" s="239" t="s">
        <v>286</v>
      </c>
      <c r="C5" s="169" t="s">
        <v>70</v>
      </c>
      <c r="D5" s="511" t="s">
        <v>205</v>
      </c>
      <c r="E5" s="171">
        <v>3</v>
      </c>
      <c r="F5" s="516"/>
      <c r="G5" s="172"/>
      <c r="H5" s="174">
        <v>5</v>
      </c>
      <c r="I5" s="173">
        <v>1</v>
      </c>
      <c r="J5" s="173">
        <v>5</v>
      </c>
      <c r="K5" s="183">
        <v>4</v>
      </c>
      <c r="L5" s="173">
        <v>2</v>
      </c>
      <c r="M5" s="171">
        <v>5</v>
      </c>
      <c r="N5" s="516"/>
      <c r="O5" s="172"/>
      <c r="P5" s="174">
        <v>2</v>
      </c>
      <c r="Q5" s="173">
        <v>0</v>
      </c>
      <c r="R5" s="173">
        <v>3</v>
      </c>
      <c r="S5" s="183">
        <v>3</v>
      </c>
      <c r="T5" s="173">
        <v>0</v>
      </c>
      <c r="U5" s="197"/>
      <c r="V5" s="200"/>
      <c r="W5" s="173"/>
      <c r="X5" s="173"/>
      <c r="Y5" s="183"/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3</v>
      </c>
      <c r="AP5" s="290">
        <v>9</v>
      </c>
      <c r="AQ5" s="291">
        <f t="shared" si="0"/>
        <v>33</v>
      </c>
      <c r="AR5" s="292">
        <f>SUM(G3:G34)</f>
        <v>52</v>
      </c>
      <c r="AS5" s="310">
        <f t="shared" si="2"/>
        <v>71.166666666666657</v>
      </c>
      <c r="AT5" s="181">
        <f t="shared" si="1"/>
        <v>-19</v>
      </c>
      <c r="AU5" s="335"/>
      <c r="AV5" s="312">
        <f t="shared" ref="AV5:AV10" si="3">AS5</f>
        <v>71.166666666666657</v>
      </c>
    </row>
    <row r="6" spans="1:194" s="188" customFormat="1" ht="23.25" thickBot="1">
      <c r="A6" s="167">
        <v>4</v>
      </c>
      <c r="B6" s="239" t="s">
        <v>297</v>
      </c>
      <c r="C6" s="185" t="s">
        <v>70</v>
      </c>
      <c r="D6" s="511" t="s">
        <v>288</v>
      </c>
      <c r="E6" s="186">
        <v>5</v>
      </c>
      <c r="F6" s="515"/>
      <c r="G6" s="174">
        <v>4</v>
      </c>
      <c r="H6" s="187"/>
      <c r="I6" s="173">
        <v>4</v>
      </c>
      <c r="J6" s="173">
        <v>5</v>
      </c>
      <c r="K6" s="173">
        <v>5</v>
      </c>
      <c r="L6" s="174">
        <v>4</v>
      </c>
      <c r="M6" s="186">
        <v>5</v>
      </c>
      <c r="N6" s="515"/>
      <c r="O6" s="174">
        <v>5</v>
      </c>
      <c r="P6" s="187"/>
      <c r="Q6" s="173">
        <v>3</v>
      </c>
      <c r="R6" s="173">
        <v>4</v>
      </c>
      <c r="S6" s="173">
        <v>1</v>
      </c>
      <c r="T6" s="174">
        <v>4</v>
      </c>
      <c r="U6" s="200"/>
      <c r="V6" s="200"/>
      <c r="W6" s="173"/>
      <c r="X6" s="197"/>
      <c r="Y6" s="173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5</v>
      </c>
      <c r="AP6" s="290">
        <v>7</v>
      </c>
      <c r="AQ6" s="291">
        <f t="shared" si="0"/>
        <v>49</v>
      </c>
      <c r="AR6" s="292">
        <f>SUM(H3:H34)</f>
        <v>53</v>
      </c>
      <c r="AS6" s="310">
        <f t="shared" si="2"/>
        <v>100.33333333333333</v>
      </c>
      <c r="AT6" s="181">
        <f t="shared" si="1"/>
        <v>-4</v>
      </c>
      <c r="AU6" s="293"/>
      <c r="AV6" s="312">
        <f t="shared" si="3"/>
        <v>100.33333333333333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58" t="s">
        <v>194</v>
      </c>
      <c r="C7" s="169" t="s">
        <v>70</v>
      </c>
      <c r="D7" s="511" t="s">
        <v>175</v>
      </c>
      <c r="E7" s="186">
        <v>5</v>
      </c>
      <c r="F7" s="515"/>
      <c r="G7" s="174">
        <v>5</v>
      </c>
      <c r="H7" s="173">
        <v>5</v>
      </c>
      <c r="I7" s="172"/>
      <c r="J7" s="173">
        <v>5</v>
      </c>
      <c r="K7" s="173">
        <v>5</v>
      </c>
      <c r="L7" s="174">
        <v>2</v>
      </c>
      <c r="M7" s="186">
        <v>5</v>
      </c>
      <c r="N7" s="515"/>
      <c r="O7" s="174">
        <v>5</v>
      </c>
      <c r="P7" s="173">
        <v>5</v>
      </c>
      <c r="Q7" s="172"/>
      <c r="R7" s="173">
        <v>5</v>
      </c>
      <c r="S7" s="173">
        <v>5</v>
      </c>
      <c r="T7" s="174">
        <v>5</v>
      </c>
      <c r="U7" s="197"/>
      <c r="V7" s="197"/>
      <c r="W7" s="197"/>
      <c r="X7" s="197"/>
      <c r="Y7" s="197"/>
      <c r="Z7" s="197"/>
      <c r="AA7" s="197"/>
      <c r="AB7" s="201"/>
      <c r="AC7" s="294"/>
      <c r="AD7" s="294"/>
      <c r="AE7" s="294"/>
      <c r="AF7" s="193"/>
      <c r="AG7" s="193"/>
      <c r="AH7" s="193"/>
      <c r="AI7" s="177"/>
      <c r="AJ7" s="190"/>
      <c r="AK7" s="177"/>
      <c r="AL7" s="177"/>
      <c r="AM7" s="177"/>
      <c r="AN7" s="288"/>
      <c r="AO7" s="289">
        <v>11</v>
      </c>
      <c r="AP7" s="290">
        <v>1</v>
      </c>
      <c r="AQ7" s="291">
        <f t="shared" si="0"/>
        <v>57</v>
      </c>
      <c r="AR7" s="292">
        <f>SUM(I3:I34)</f>
        <v>24</v>
      </c>
      <c r="AS7" s="310">
        <f t="shared" si="2"/>
        <v>181.16666666666669</v>
      </c>
      <c r="AT7" s="181">
        <f t="shared" si="1"/>
        <v>33</v>
      </c>
      <c r="AU7" s="293"/>
      <c r="AV7" s="312">
        <f t="shared" si="3"/>
        <v>181.16666666666669</v>
      </c>
    </row>
    <row r="8" spans="1:194" s="147" customFormat="1" ht="22.5">
      <c r="A8" s="167">
        <v>6</v>
      </c>
      <c r="B8" s="158" t="s">
        <v>111</v>
      </c>
      <c r="C8" s="169" t="s">
        <v>70</v>
      </c>
      <c r="D8" s="511" t="s">
        <v>205</v>
      </c>
      <c r="E8" s="186">
        <v>5</v>
      </c>
      <c r="F8" s="515"/>
      <c r="G8" s="174">
        <v>1</v>
      </c>
      <c r="H8" s="173">
        <v>4</v>
      </c>
      <c r="I8" s="173">
        <v>4</v>
      </c>
      <c r="J8" s="172"/>
      <c r="K8" s="173">
        <v>5</v>
      </c>
      <c r="L8" s="174">
        <v>5</v>
      </c>
      <c r="M8" s="186">
        <v>5</v>
      </c>
      <c r="N8" s="515"/>
      <c r="O8" s="174">
        <v>5</v>
      </c>
      <c r="P8" s="173">
        <v>5</v>
      </c>
      <c r="Q8" s="173">
        <v>2</v>
      </c>
      <c r="R8" s="172"/>
      <c r="S8" s="173">
        <v>2</v>
      </c>
      <c r="T8" s="174">
        <v>0</v>
      </c>
      <c r="U8" s="197"/>
      <c r="V8" s="197"/>
      <c r="W8" s="197"/>
      <c r="X8" s="197"/>
      <c r="Y8" s="197"/>
      <c r="Z8" s="198"/>
      <c r="AA8" s="197"/>
      <c r="AB8" s="201"/>
      <c r="AC8" s="294"/>
      <c r="AD8" s="294"/>
      <c r="AE8" s="294"/>
      <c r="AF8" s="193"/>
      <c r="AG8" s="193"/>
      <c r="AH8" s="193"/>
      <c r="AI8" s="190"/>
      <c r="AJ8" s="190"/>
      <c r="AK8" s="190"/>
      <c r="AL8" s="190"/>
      <c r="AM8" s="190"/>
      <c r="AN8" s="288"/>
      <c r="AO8" s="289">
        <v>6</v>
      </c>
      <c r="AP8" s="290">
        <v>6</v>
      </c>
      <c r="AQ8" s="291">
        <f t="shared" si="0"/>
        <v>43</v>
      </c>
      <c r="AR8" s="292">
        <f>SUM(J3:J34)</f>
        <v>45</v>
      </c>
      <c r="AS8" s="310">
        <f t="shared" si="2"/>
        <v>110.33333333333334</v>
      </c>
      <c r="AT8" s="181">
        <f t="shared" si="1"/>
        <v>-2</v>
      </c>
      <c r="AU8" s="293"/>
      <c r="AV8" s="312">
        <f t="shared" si="3"/>
        <v>110.33333333333334</v>
      </c>
    </row>
    <row r="9" spans="1:194" s="188" customFormat="1" ht="23.25" thickBot="1">
      <c r="A9" s="167">
        <v>7</v>
      </c>
      <c r="B9" s="239" t="s">
        <v>320</v>
      </c>
      <c r="C9" s="185" t="s">
        <v>70</v>
      </c>
      <c r="D9" s="511" t="s">
        <v>75</v>
      </c>
      <c r="E9" s="171">
        <v>5</v>
      </c>
      <c r="F9" s="516"/>
      <c r="G9" s="197">
        <v>5</v>
      </c>
      <c r="H9" s="173">
        <v>4</v>
      </c>
      <c r="I9" s="191">
        <v>1</v>
      </c>
      <c r="J9" s="197">
        <v>2</v>
      </c>
      <c r="K9" s="172"/>
      <c r="L9" s="171">
        <v>0</v>
      </c>
      <c r="M9" s="171">
        <v>5</v>
      </c>
      <c r="N9" s="516"/>
      <c r="O9" s="197">
        <v>5</v>
      </c>
      <c r="P9" s="173">
        <v>5</v>
      </c>
      <c r="Q9" s="191">
        <v>1</v>
      </c>
      <c r="R9" s="197">
        <v>5</v>
      </c>
      <c r="S9" s="172"/>
      <c r="T9" s="171">
        <v>4</v>
      </c>
      <c r="U9" s="198"/>
      <c r="V9" s="197"/>
      <c r="W9" s="241"/>
      <c r="X9" s="197"/>
      <c r="Y9" s="197"/>
      <c r="Z9" s="197"/>
      <c r="AA9" s="197"/>
      <c r="AB9" s="295"/>
      <c r="AC9" s="294"/>
      <c r="AD9" s="294"/>
      <c r="AE9" s="294"/>
      <c r="AF9" s="193"/>
      <c r="AG9" s="193"/>
      <c r="AH9" s="193"/>
      <c r="AI9" s="177"/>
      <c r="AJ9" s="177"/>
      <c r="AK9" s="177"/>
      <c r="AL9" s="177"/>
      <c r="AM9" s="177"/>
      <c r="AN9" s="296"/>
      <c r="AO9" s="289">
        <v>6</v>
      </c>
      <c r="AP9" s="290">
        <v>6</v>
      </c>
      <c r="AQ9" s="291">
        <f t="shared" si="0"/>
        <v>42</v>
      </c>
      <c r="AR9" s="292">
        <f>SUM(K3:K34)</f>
        <v>41</v>
      </c>
      <c r="AS9" s="310">
        <f t="shared" si="2"/>
        <v>112.83333333333334</v>
      </c>
      <c r="AT9" s="181">
        <f t="shared" si="1"/>
        <v>1</v>
      </c>
      <c r="AU9" s="293"/>
      <c r="AV9" s="312">
        <f t="shared" si="3"/>
        <v>112.83333333333334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 t="s">
        <v>257</v>
      </c>
      <c r="C10" s="169" t="s">
        <v>70</v>
      </c>
      <c r="D10" s="511" t="s">
        <v>81</v>
      </c>
      <c r="E10" s="334">
        <v>3</v>
      </c>
      <c r="F10" s="516"/>
      <c r="G10" s="173">
        <v>5</v>
      </c>
      <c r="H10" s="173">
        <v>5</v>
      </c>
      <c r="I10" s="269">
        <v>4</v>
      </c>
      <c r="J10" s="173">
        <v>1</v>
      </c>
      <c r="K10" s="269">
        <v>2</v>
      </c>
      <c r="L10" s="172"/>
      <c r="M10" s="171">
        <v>5</v>
      </c>
      <c r="N10" s="516"/>
      <c r="O10" s="173">
        <v>5</v>
      </c>
      <c r="P10" s="173">
        <v>5</v>
      </c>
      <c r="Q10" s="173">
        <v>1</v>
      </c>
      <c r="R10" s="173">
        <v>5</v>
      </c>
      <c r="S10" s="173">
        <v>5</v>
      </c>
      <c r="T10" s="172"/>
      <c r="U10" s="197"/>
      <c r="V10" s="197"/>
      <c r="W10" s="197"/>
      <c r="X10" s="197"/>
      <c r="Y10" s="197"/>
      <c r="Z10" s="197"/>
      <c r="AA10" s="197"/>
      <c r="AB10" s="201"/>
      <c r="AC10" s="294"/>
      <c r="AD10" s="294"/>
      <c r="AE10" s="294"/>
      <c r="AF10" s="193"/>
      <c r="AG10" s="193"/>
      <c r="AH10" s="193"/>
      <c r="AI10" s="177"/>
      <c r="AJ10" s="177"/>
      <c r="AK10" s="177"/>
      <c r="AL10" s="177"/>
      <c r="AM10" s="177"/>
      <c r="AN10" s="296"/>
      <c r="AO10" s="289">
        <v>10</v>
      </c>
      <c r="AP10" s="290">
        <v>2</v>
      </c>
      <c r="AQ10" s="291">
        <f t="shared" si="0"/>
        <v>46</v>
      </c>
      <c r="AR10" s="292">
        <f>SUM(L3:L34)</f>
        <v>28</v>
      </c>
      <c r="AS10" s="310">
        <f t="shared" si="2"/>
        <v>160.33333333333331</v>
      </c>
      <c r="AT10" s="181">
        <f t="shared" si="1"/>
        <v>18</v>
      </c>
      <c r="AU10" s="293"/>
      <c r="AV10" s="312">
        <f t="shared" si="3"/>
        <v>160.33333333333331</v>
      </c>
    </row>
    <row r="11" spans="1:194" s="147" customFormat="1" ht="22.5">
      <c r="A11" s="167"/>
      <c r="B11" s="239"/>
      <c r="C11" s="185"/>
      <c r="D11" s="511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197"/>
      <c r="S11" s="197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201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30</v>
      </c>
      <c r="AS11" s="310" t="e">
        <f t="shared" si="2"/>
        <v>#DIV/0!</v>
      </c>
      <c r="AT11" s="181">
        <f t="shared" si="1"/>
        <v>-30</v>
      </c>
      <c r="AU11" s="298"/>
      <c r="AV11" s="312"/>
    </row>
    <row r="12" spans="1:194" s="188" customFormat="1" ht="24" thickBot="1">
      <c r="A12" s="167"/>
      <c r="B12" s="168" t="s">
        <v>239</v>
      </c>
      <c r="C12" s="169"/>
      <c r="D12" s="511"/>
      <c r="E12" s="265"/>
      <c r="F12" s="197"/>
      <c r="G12" s="197"/>
      <c r="H12" s="200"/>
      <c r="I12" s="197"/>
      <c r="J12" s="197"/>
      <c r="K12" s="197"/>
      <c r="L12" s="241"/>
      <c r="M12" s="197"/>
      <c r="N12" s="197"/>
      <c r="O12" s="259"/>
      <c r="P12" s="259"/>
      <c r="Q12" s="259"/>
      <c r="R12" s="197"/>
      <c r="S12" s="197"/>
      <c r="T12" s="197"/>
      <c r="U12" s="197"/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97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57">
        <v>1</v>
      </c>
      <c r="B13" s="239" t="s">
        <v>260</v>
      </c>
      <c r="C13" s="185" t="s">
        <v>69</v>
      </c>
      <c r="D13" s="511" t="s">
        <v>175</v>
      </c>
      <c r="E13" s="160"/>
      <c r="F13" s="163"/>
      <c r="G13" s="161">
        <v>2</v>
      </c>
      <c r="H13" s="162">
        <v>4</v>
      </c>
      <c r="I13" s="243">
        <v>1</v>
      </c>
      <c r="J13" s="161">
        <v>4</v>
      </c>
      <c r="K13" s="517">
        <v>4</v>
      </c>
      <c r="L13" s="243">
        <v>1</v>
      </c>
      <c r="M13" s="252"/>
      <c r="N13" s="252"/>
      <c r="O13" s="252"/>
      <c r="P13" s="252"/>
      <c r="Q13" s="252"/>
      <c r="R13" s="252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97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16</v>
      </c>
      <c r="AR13" s="292">
        <f>SUM(S3:S34)</f>
        <v>20</v>
      </c>
      <c r="AS13" s="308"/>
      <c r="AT13" s="181">
        <f t="shared" si="1"/>
        <v>-4</v>
      </c>
      <c r="AU13" s="182"/>
      <c r="AV13" s="306"/>
    </row>
    <row r="14" spans="1:194" s="147" customFormat="1" ht="23.25">
      <c r="A14" s="167">
        <v>2</v>
      </c>
      <c r="B14" s="513" t="s">
        <v>263</v>
      </c>
      <c r="C14" s="185" t="s">
        <v>69</v>
      </c>
      <c r="D14" s="329" t="s">
        <v>177</v>
      </c>
      <c r="E14" s="192"/>
      <c r="F14" s="172"/>
      <c r="G14" s="514"/>
      <c r="H14" s="515"/>
      <c r="I14" s="516"/>
      <c r="J14" s="516"/>
      <c r="K14" s="516"/>
      <c r="L14" s="516"/>
      <c r="M14" s="197"/>
      <c r="N14" s="197"/>
      <c r="O14" s="197"/>
      <c r="P14" s="197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57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0</v>
      </c>
      <c r="AR14" s="292">
        <f>SUM(T3:T34)</f>
        <v>14</v>
      </c>
      <c r="AS14" s="308"/>
      <c r="AT14" s="181">
        <f t="shared" si="1"/>
        <v>-14</v>
      </c>
      <c r="AU14" s="182"/>
      <c r="AV14" s="306"/>
    </row>
    <row r="15" spans="1:194" s="147" customFormat="1" ht="23.25">
      <c r="A15" s="167">
        <v>3</v>
      </c>
      <c r="B15" s="239" t="s">
        <v>286</v>
      </c>
      <c r="C15" s="169" t="s">
        <v>70</v>
      </c>
      <c r="D15" s="511" t="s">
        <v>205</v>
      </c>
      <c r="E15" s="171">
        <v>5</v>
      </c>
      <c r="F15" s="516"/>
      <c r="G15" s="172"/>
      <c r="H15" s="174">
        <v>2</v>
      </c>
      <c r="I15" s="173">
        <v>0</v>
      </c>
      <c r="J15" s="173">
        <v>3</v>
      </c>
      <c r="K15" s="183">
        <v>3</v>
      </c>
      <c r="L15" s="173">
        <v>0</v>
      </c>
      <c r="M15" s="197"/>
      <c r="N15" s="197"/>
      <c r="O15" s="197"/>
      <c r="P15" s="197"/>
      <c r="Q15" s="252"/>
      <c r="R15" s="252"/>
      <c r="S15" s="197"/>
      <c r="T15" s="197"/>
      <c r="U15" s="197"/>
      <c r="V15" s="197"/>
      <c r="W15" s="197"/>
      <c r="X15" s="184"/>
      <c r="Y15" s="184"/>
      <c r="Z15" s="184"/>
      <c r="AA15" s="184"/>
      <c r="AB15" s="184"/>
      <c r="AC15" s="184"/>
      <c r="AD15" s="184"/>
      <c r="AE15" s="252"/>
      <c r="AF15" s="252"/>
      <c r="AG15" s="357"/>
      <c r="AH15" s="357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13</v>
      </c>
      <c r="AR15" s="292">
        <f>SUM(U3:U34)</f>
        <v>0</v>
      </c>
      <c r="AS15" s="308"/>
      <c r="AT15" s="181">
        <f t="shared" si="1"/>
        <v>13</v>
      </c>
      <c r="AU15" s="182"/>
      <c r="AV15" s="306"/>
    </row>
    <row r="16" spans="1:194" s="188" customFormat="1" ht="24" thickBot="1">
      <c r="A16" s="167">
        <v>4</v>
      </c>
      <c r="B16" s="239" t="s">
        <v>297</v>
      </c>
      <c r="C16" s="185" t="s">
        <v>70</v>
      </c>
      <c r="D16" s="511" t="s">
        <v>288</v>
      </c>
      <c r="E16" s="186">
        <v>5</v>
      </c>
      <c r="F16" s="515"/>
      <c r="G16" s="174">
        <v>5</v>
      </c>
      <c r="H16" s="187"/>
      <c r="I16" s="173">
        <v>3</v>
      </c>
      <c r="J16" s="173">
        <v>4</v>
      </c>
      <c r="K16" s="173">
        <v>1</v>
      </c>
      <c r="L16" s="174">
        <v>4</v>
      </c>
      <c r="M16" s="197"/>
      <c r="N16" s="197"/>
      <c r="O16" s="252"/>
      <c r="P16" s="252"/>
      <c r="Q16" s="197"/>
      <c r="R16" s="197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58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22</v>
      </c>
      <c r="AR16" s="284">
        <f>SUM(V3:V34)</f>
        <v>0</v>
      </c>
      <c r="AS16" s="307"/>
      <c r="AT16" s="166">
        <f t="shared" si="1"/>
        <v>22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67">
        <v>5</v>
      </c>
      <c r="B17" s="158" t="s">
        <v>194</v>
      </c>
      <c r="C17" s="169" t="s">
        <v>70</v>
      </c>
      <c r="D17" s="511" t="s">
        <v>175</v>
      </c>
      <c r="E17" s="186">
        <v>5</v>
      </c>
      <c r="F17" s="515"/>
      <c r="G17" s="174">
        <v>5</v>
      </c>
      <c r="H17" s="173">
        <v>5</v>
      </c>
      <c r="I17" s="172"/>
      <c r="J17" s="173">
        <v>5</v>
      </c>
      <c r="K17" s="173">
        <v>5</v>
      </c>
      <c r="L17" s="174">
        <v>5</v>
      </c>
      <c r="M17" s="252"/>
      <c r="N17" s="197"/>
      <c r="O17" s="197"/>
      <c r="P17" s="197"/>
      <c r="Q17" s="197"/>
      <c r="R17" s="197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57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30</v>
      </c>
      <c r="AR17" s="292">
        <f>SUM(W3:W34)</f>
        <v>0</v>
      </c>
      <c r="AS17" s="308"/>
      <c r="AT17" s="181">
        <f t="shared" si="1"/>
        <v>30</v>
      </c>
      <c r="AU17" s="212"/>
    </row>
    <row r="18" spans="1:194" s="147" customFormat="1" ht="23.25">
      <c r="A18" s="167">
        <v>6</v>
      </c>
      <c r="B18" s="158" t="s">
        <v>111</v>
      </c>
      <c r="C18" s="169" t="s">
        <v>70</v>
      </c>
      <c r="D18" s="511" t="s">
        <v>205</v>
      </c>
      <c r="E18" s="186">
        <v>5</v>
      </c>
      <c r="F18" s="515"/>
      <c r="G18" s="174">
        <v>5</v>
      </c>
      <c r="H18" s="173">
        <v>5</v>
      </c>
      <c r="I18" s="173">
        <v>2</v>
      </c>
      <c r="J18" s="172"/>
      <c r="K18" s="173">
        <v>2</v>
      </c>
      <c r="L18" s="174">
        <v>0</v>
      </c>
      <c r="M18" s="197"/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357"/>
      <c r="AF18" s="357"/>
      <c r="AG18" s="357"/>
      <c r="AH18" s="357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19</v>
      </c>
      <c r="AR18" s="301">
        <f>SUM(X3:X34)</f>
        <v>0</v>
      </c>
      <c r="AS18" s="303"/>
      <c r="AT18" s="181">
        <f t="shared" si="1"/>
        <v>19</v>
      </c>
      <c r="AU18" s="215"/>
    </row>
    <row r="19" spans="1:194" s="188" customFormat="1" ht="24" thickBot="1">
      <c r="A19" s="167">
        <v>7</v>
      </c>
      <c r="B19" s="239" t="s">
        <v>320</v>
      </c>
      <c r="C19" s="185" t="s">
        <v>70</v>
      </c>
      <c r="D19" s="511" t="s">
        <v>75</v>
      </c>
      <c r="E19" s="171">
        <v>5</v>
      </c>
      <c r="F19" s="516"/>
      <c r="G19" s="197">
        <v>5</v>
      </c>
      <c r="H19" s="173">
        <v>5</v>
      </c>
      <c r="I19" s="191">
        <v>1</v>
      </c>
      <c r="J19" s="197">
        <v>5</v>
      </c>
      <c r="K19" s="172"/>
      <c r="L19" s="171">
        <v>4</v>
      </c>
      <c r="M19" s="197"/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357"/>
      <c r="AF19" s="357"/>
      <c r="AG19" s="357"/>
      <c r="AH19" s="357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25</v>
      </c>
      <c r="AR19" s="301">
        <f>SUM(Y3:Y34)</f>
        <v>0</v>
      </c>
      <c r="AS19" s="303"/>
      <c r="AT19" s="181">
        <f t="shared" si="1"/>
        <v>25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8</v>
      </c>
      <c r="B20" s="168" t="s">
        <v>257</v>
      </c>
      <c r="C20" s="169" t="s">
        <v>70</v>
      </c>
      <c r="D20" s="511" t="s">
        <v>81</v>
      </c>
      <c r="E20" s="171">
        <v>5</v>
      </c>
      <c r="F20" s="516"/>
      <c r="G20" s="173">
        <v>5</v>
      </c>
      <c r="H20" s="173">
        <v>5</v>
      </c>
      <c r="I20" s="173">
        <v>1</v>
      </c>
      <c r="J20" s="173">
        <v>5</v>
      </c>
      <c r="K20" s="173">
        <v>5</v>
      </c>
      <c r="L20" s="172"/>
      <c r="M20" s="197"/>
      <c r="N20" s="197"/>
      <c r="O20" s="197"/>
      <c r="P20" s="197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26</v>
      </c>
      <c r="AR20" s="301">
        <f>SUM(Z3:Z34)</f>
        <v>0</v>
      </c>
      <c r="AS20" s="303"/>
      <c r="AT20" s="181">
        <f t="shared" si="1"/>
        <v>26</v>
      </c>
      <c r="AU20" s="215"/>
    </row>
    <row r="21" spans="1:194" s="147" customFormat="1" ht="23.25">
      <c r="A21" s="167"/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0</v>
      </c>
      <c r="AR21" s="301">
        <f>SUM(AA3:AA34)</f>
        <v>0</v>
      </c>
      <c r="AS21" s="303"/>
      <c r="AT21" s="181">
        <f t="shared" si="1"/>
        <v>0</v>
      </c>
      <c r="AU21" s="216"/>
    </row>
    <row r="22" spans="1:194" s="219" customFormat="1" ht="24" thickBot="1">
      <c r="A22" s="167"/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0</v>
      </c>
      <c r="AR22" s="301">
        <f>SUM(AB3:AB34)</f>
        <v>0</v>
      </c>
      <c r="AS22" s="303"/>
      <c r="AT22" s="181">
        <f t="shared" si="1"/>
        <v>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/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97"/>
      <c r="M23" s="197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0</v>
      </c>
      <c r="AR23" s="301">
        <f>SUM(AB4:AB35)</f>
        <v>0</v>
      </c>
      <c r="AS23" s="303"/>
      <c r="AT23" s="181">
        <f t="shared" si="1"/>
        <v>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/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97"/>
      <c r="M24" s="197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0</v>
      </c>
      <c r="AR24" s="301">
        <f>SUM(AC3:AC34)</f>
        <v>0</v>
      </c>
      <c r="AS24" s="303"/>
      <c r="AT24" s="181">
        <f t="shared" si="1"/>
        <v>0</v>
      </c>
      <c r="AU24" s="216"/>
    </row>
    <row r="25" spans="1:194" s="147" customFormat="1" ht="23.25" customHeight="1">
      <c r="A25" s="167"/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/>
      <c r="M25" s="197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0</v>
      </c>
      <c r="AR25" s="303">
        <f>SUM(AD3:AD34)</f>
        <v>0</v>
      </c>
      <c r="AS25" s="303"/>
      <c r="AT25" s="181">
        <f t="shared" si="1"/>
        <v>0</v>
      </c>
      <c r="AU25" s="216"/>
    </row>
    <row r="26" spans="1:194" s="188" customFormat="1" ht="23.25" customHeight="1" thickBot="1">
      <c r="A26" s="167"/>
      <c r="B26" s="220"/>
      <c r="C26" s="220"/>
      <c r="D26" s="224"/>
      <c r="E26" s="176"/>
      <c r="F26" s="176"/>
      <c r="G26" s="176"/>
      <c r="H26" s="184"/>
      <c r="I26" s="184"/>
      <c r="J26" s="184"/>
      <c r="K26" s="184"/>
      <c r="L26" s="184"/>
      <c r="M26" s="184"/>
      <c r="N26" s="184"/>
      <c r="O26" s="184"/>
      <c r="P26" s="184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/>
      <c r="B27" s="220"/>
      <c r="C27" s="220"/>
      <c r="D27" s="221"/>
      <c r="E27" s="176"/>
      <c r="F27" s="176"/>
      <c r="G27" s="176"/>
      <c r="H27" s="184"/>
      <c r="I27" s="184"/>
      <c r="J27" s="184"/>
      <c r="K27" s="184"/>
      <c r="L27" s="184"/>
      <c r="M27" s="184"/>
      <c r="N27" s="184"/>
      <c r="O27" s="184"/>
      <c r="P27" s="184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/>
      <c r="B28" s="220"/>
      <c r="C28" s="220"/>
      <c r="D28" s="221"/>
      <c r="E28" s="194"/>
      <c r="F28" s="194"/>
      <c r="G28" s="194"/>
      <c r="H28" s="201"/>
      <c r="I28" s="201"/>
      <c r="J28" s="201"/>
      <c r="K28" s="201"/>
      <c r="L28" s="201"/>
      <c r="M28" s="201"/>
      <c r="N28" s="201"/>
      <c r="O28" s="201"/>
      <c r="P28" s="201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/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/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108" priority="15" stopIfTrue="1" operator="equal">
      <formula>5</formula>
    </cfRule>
  </conditionalFormatting>
  <conditionalFormatting sqref="E26:U35 S13:U22 N23:U25 E3:L9 E10:K11 O11:R12">
    <cfRule type="cellIs" dxfId="107" priority="14" stopIfTrue="1" operator="equal">
      <formula>5</formula>
    </cfRule>
  </conditionalFormatting>
  <conditionalFormatting sqref="S12:V12 X12:AB12 S11:AB11 U3:AB10">
    <cfRule type="cellIs" dxfId="106" priority="13" stopIfTrue="1" operator="equal">
      <formula>5</formula>
    </cfRule>
  </conditionalFormatting>
  <conditionalFormatting sqref="M13:R16 N17:R22">
    <cfRule type="cellIs" dxfId="105" priority="12" stopIfTrue="1" operator="equal">
      <formula>5</formula>
    </cfRule>
  </conditionalFormatting>
  <conditionalFormatting sqref="AC13:AD14">
    <cfRule type="cellIs" dxfId="104" priority="11" stopIfTrue="1" operator="equal">
      <formula>5</formula>
    </cfRule>
  </conditionalFormatting>
  <conditionalFormatting sqref="AE15:AF16">
    <cfRule type="cellIs" dxfId="103" priority="10" stopIfTrue="1" operator="equal">
      <formula>5</formula>
    </cfRule>
  </conditionalFormatting>
  <conditionalFormatting sqref="E21:M25 M17:M20">
    <cfRule type="cellIs" dxfId="102" priority="9" stopIfTrue="1" operator="equal">
      <formula>5</formula>
    </cfRule>
  </conditionalFormatting>
  <conditionalFormatting sqref="E12:K12">
    <cfRule type="cellIs" dxfId="101" priority="8" stopIfTrue="1" operator="equal">
      <formula>5</formula>
    </cfRule>
  </conditionalFormatting>
  <conditionalFormatting sqref="L11:N12 L10">
    <cfRule type="cellIs" dxfId="100" priority="7" stopIfTrue="1" operator="equal">
      <formula>5</formula>
    </cfRule>
  </conditionalFormatting>
  <conditionalFormatting sqref="M3:T9 M10:S10">
    <cfRule type="cellIs" dxfId="99" priority="6" stopIfTrue="1" operator="equal">
      <formula>5</formula>
    </cfRule>
  </conditionalFormatting>
  <conditionalFormatting sqref="T10">
    <cfRule type="cellIs" dxfId="98" priority="5" stopIfTrue="1" operator="equal">
      <formula>5</formula>
    </cfRule>
  </conditionalFormatting>
  <conditionalFormatting sqref="E13:L19 E20:K20">
    <cfRule type="cellIs" dxfId="97" priority="2" stopIfTrue="1" operator="equal">
      <formula>5</formula>
    </cfRule>
  </conditionalFormatting>
  <conditionalFormatting sqref="L20">
    <cfRule type="cellIs" dxfId="96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E0DB-10A1-4B87-9F78-0309886DE16B}">
  <sheetPr>
    <tabColor theme="4"/>
  </sheetPr>
  <dimension ref="A1:GL217"/>
  <sheetViews>
    <sheetView zoomScale="75" zoomScaleNormal="75" workbookViewId="0">
      <selection activeCell="C4" sqref="C4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5" width="4.125" style="147" customWidth="1"/>
    <col min="16" max="18" width="4.125" style="147" hidden="1" customWidth="1"/>
    <col min="19" max="21" width="4.125" hidden="1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279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564" t="s">
        <v>240</v>
      </c>
      <c r="AV1" s="321">
        <f>SUM(AV3:AV11)</f>
        <v>1089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221</v>
      </c>
      <c r="C2" s="153" t="s">
        <v>222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6"/>
      <c r="AO2" s="390" t="s">
        <v>223</v>
      </c>
      <c r="AP2" s="273" t="s">
        <v>224</v>
      </c>
      <c r="AQ2" s="274" t="s">
        <v>225</v>
      </c>
      <c r="AR2" s="273" t="s">
        <v>226</v>
      </c>
      <c r="AS2" s="309" t="s">
        <v>241</v>
      </c>
      <c r="AT2" s="275" t="s">
        <v>242</v>
      </c>
      <c r="AU2" s="565"/>
      <c r="AV2" s="311" t="s">
        <v>241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384" t="s">
        <v>84</v>
      </c>
      <c r="C3" s="169" t="s">
        <v>2</v>
      </c>
      <c r="D3" s="170" t="s">
        <v>81</v>
      </c>
      <c r="E3" s="160"/>
      <c r="F3" s="161">
        <v>0</v>
      </c>
      <c r="G3" s="161">
        <v>0</v>
      </c>
      <c r="H3" s="162">
        <v>2</v>
      </c>
      <c r="I3" s="243">
        <v>5</v>
      </c>
      <c r="J3" s="161">
        <v>5</v>
      </c>
      <c r="K3" s="161">
        <v>4</v>
      </c>
      <c r="L3" s="161">
        <v>5</v>
      </c>
      <c r="M3" s="197">
        <v>5</v>
      </c>
      <c r="N3" s="243">
        <v>5</v>
      </c>
      <c r="O3" s="243">
        <v>5</v>
      </c>
      <c r="P3" s="257"/>
      <c r="Q3" s="257"/>
      <c r="R3" s="389"/>
      <c r="S3" s="243"/>
      <c r="T3" s="243"/>
      <c r="U3" s="243"/>
      <c r="V3" s="339"/>
      <c r="W3" s="243"/>
      <c r="X3" s="243"/>
      <c r="Y3" s="243"/>
      <c r="Z3" s="243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391">
        <v>6</v>
      </c>
      <c r="AP3" s="282">
        <v>4</v>
      </c>
      <c r="AQ3" s="283">
        <f t="shared" ref="AQ3:AQ34" si="0">SUM(E3:AN3)</f>
        <v>36</v>
      </c>
      <c r="AR3" s="284">
        <f>SUM(E3:E34)</f>
        <v>33</v>
      </c>
      <c r="AS3" s="310">
        <f>SUM((AO3+AP3)+((AO3*100)/(AO3+AP3)+((((AQ3-AR3)+((AO3+AP3)*5))*50)/((AO3+AP3)*5))))</f>
        <v>123</v>
      </c>
      <c r="AT3" s="166">
        <f t="shared" ref="AT3:AT34" si="1">SUM(AQ3-AR3)</f>
        <v>3</v>
      </c>
      <c r="AU3" s="285" t="s">
        <v>236</v>
      </c>
      <c r="AV3" s="312">
        <f>AS3</f>
        <v>123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385" t="s">
        <v>85</v>
      </c>
      <c r="C4" s="169" t="s">
        <v>2</v>
      </c>
      <c r="D4" s="189" t="s">
        <v>81</v>
      </c>
      <c r="E4" s="171">
        <v>5</v>
      </c>
      <c r="F4" s="172"/>
      <c r="G4" s="173">
        <v>5</v>
      </c>
      <c r="H4" s="174">
        <v>5</v>
      </c>
      <c r="I4" s="173">
        <v>5</v>
      </c>
      <c r="J4" s="173">
        <v>5</v>
      </c>
      <c r="K4" s="173">
        <v>5</v>
      </c>
      <c r="L4" s="173">
        <v>5</v>
      </c>
      <c r="M4" s="197">
        <v>5</v>
      </c>
      <c r="N4" s="198">
        <v>5</v>
      </c>
      <c r="O4" s="197">
        <v>5</v>
      </c>
      <c r="P4" s="258"/>
      <c r="Q4" s="258"/>
      <c r="R4" s="387"/>
      <c r="S4" s="198"/>
      <c r="T4" s="197"/>
      <c r="U4" s="197"/>
      <c r="V4" s="200"/>
      <c r="W4" s="197"/>
      <c r="X4" s="198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392">
        <v>10</v>
      </c>
      <c r="AP4" s="290">
        <v>0</v>
      </c>
      <c r="AQ4" s="291">
        <f t="shared" si="0"/>
        <v>50</v>
      </c>
      <c r="AR4" s="292">
        <f>SUM(F3:F34)</f>
        <v>17</v>
      </c>
      <c r="AS4" s="310">
        <f t="shared" ref="AS4:AS13" si="2">SUM((AO4+AP4)+((AO4*100)/(AO4+AP4)+((((AQ4-AR4)+((AO4+AP4)*5))*50)/((AO4+AP4)*5))))</f>
        <v>193</v>
      </c>
      <c r="AT4" s="181">
        <f t="shared" si="1"/>
        <v>33</v>
      </c>
      <c r="AU4" s="293" t="s">
        <v>230</v>
      </c>
      <c r="AV4" s="312">
        <f t="shared" ref="AV4:AV13" si="3">AS4</f>
        <v>193</v>
      </c>
    </row>
    <row r="5" spans="1:194" s="147" customFormat="1" ht="22.5">
      <c r="A5" s="167">
        <v>3</v>
      </c>
      <c r="B5" s="239" t="s">
        <v>229</v>
      </c>
      <c r="C5" s="169" t="s">
        <v>2</v>
      </c>
      <c r="D5" s="170" t="s">
        <v>81</v>
      </c>
      <c r="E5" s="171">
        <v>5</v>
      </c>
      <c r="F5" s="173">
        <v>1</v>
      </c>
      <c r="G5" s="172"/>
      <c r="H5" s="174">
        <v>5</v>
      </c>
      <c r="I5" s="173">
        <v>5</v>
      </c>
      <c r="J5" s="173">
        <v>5</v>
      </c>
      <c r="K5" s="173">
        <v>5</v>
      </c>
      <c r="L5" s="173">
        <v>5</v>
      </c>
      <c r="M5" s="197">
        <v>5</v>
      </c>
      <c r="N5" s="198">
        <v>5</v>
      </c>
      <c r="O5" s="197">
        <v>5</v>
      </c>
      <c r="P5" s="258"/>
      <c r="Q5" s="258"/>
      <c r="R5" s="387"/>
      <c r="S5" s="198"/>
      <c r="T5" s="197"/>
      <c r="U5" s="197"/>
      <c r="V5" s="200"/>
      <c r="W5" s="197"/>
      <c r="X5" s="197"/>
      <c r="Y5" s="197"/>
      <c r="Z5" s="197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392">
        <v>9</v>
      </c>
      <c r="AP5" s="290">
        <v>1</v>
      </c>
      <c r="AQ5" s="291">
        <f t="shared" si="0"/>
        <v>46</v>
      </c>
      <c r="AR5" s="292">
        <f>SUM(G3:G34)</f>
        <v>17</v>
      </c>
      <c r="AS5" s="310">
        <f t="shared" si="2"/>
        <v>179</v>
      </c>
      <c r="AT5" s="181">
        <f t="shared" si="1"/>
        <v>29</v>
      </c>
      <c r="AU5" s="293" t="s">
        <v>228</v>
      </c>
      <c r="AV5" s="312">
        <f t="shared" si="3"/>
        <v>179</v>
      </c>
    </row>
    <row r="6" spans="1:194" s="188" customFormat="1" ht="23.25" thickBot="1">
      <c r="A6" s="167">
        <v>4</v>
      </c>
      <c r="B6" s="168" t="s">
        <v>275</v>
      </c>
      <c r="C6" s="185" t="s">
        <v>2</v>
      </c>
      <c r="D6" s="170" t="s">
        <v>169</v>
      </c>
      <c r="E6" s="186">
        <v>5</v>
      </c>
      <c r="F6" s="174">
        <v>4</v>
      </c>
      <c r="G6" s="174">
        <v>3</v>
      </c>
      <c r="H6" s="187"/>
      <c r="I6" s="173">
        <v>4</v>
      </c>
      <c r="J6" s="173">
        <v>0</v>
      </c>
      <c r="K6" s="173">
        <v>2</v>
      </c>
      <c r="L6" s="173">
        <v>4</v>
      </c>
      <c r="M6" s="197">
        <v>5</v>
      </c>
      <c r="N6" s="200">
        <v>5</v>
      </c>
      <c r="O6" s="200">
        <v>2</v>
      </c>
      <c r="P6" s="258"/>
      <c r="Q6" s="258"/>
      <c r="R6" s="387"/>
      <c r="S6" s="200"/>
      <c r="T6" s="200"/>
      <c r="U6" s="200"/>
      <c r="V6" s="200"/>
      <c r="W6" s="197"/>
      <c r="X6" s="198"/>
      <c r="Y6" s="197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392">
        <v>3</v>
      </c>
      <c r="AP6" s="290">
        <v>7</v>
      </c>
      <c r="AQ6" s="291">
        <f t="shared" si="0"/>
        <v>34</v>
      </c>
      <c r="AR6" s="292">
        <f>SUM(H3:H34)</f>
        <v>45</v>
      </c>
      <c r="AS6" s="310">
        <f t="shared" si="2"/>
        <v>79</v>
      </c>
      <c r="AT6" s="181">
        <f t="shared" si="1"/>
        <v>-11</v>
      </c>
      <c r="AU6" s="293" t="s">
        <v>235</v>
      </c>
      <c r="AV6" s="312">
        <f t="shared" si="3"/>
        <v>79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276</v>
      </c>
      <c r="C7" s="169" t="s">
        <v>2</v>
      </c>
      <c r="D7" s="170" t="s">
        <v>169</v>
      </c>
      <c r="E7" s="186">
        <v>4</v>
      </c>
      <c r="F7" s="174">
        <v>2</v>
      </c>
      <c r="G7" s="174">
        <v>1</v>
      </c>
      <c r="H7" s="173">
        <v>5</v>
      </c>
      <c r="I7" s="172"/>
      <c r="J7" s="173">
        <v>4</v>
      </c>
      <c r="K7" s="173">
        <v>3</v>
      </c>
      <c r="L7" s="173">
        <v>3</v>
      </c>
      <c r="M7" s="197">
        <v>5</v>
      </c>
      <c r="N7" s="197">
        <v>5</v>
      </c>
      <c r="O7" s="197">
        <v>5</v>
      </c>
      <c r="P7" s="258"/>
      <c r="Q7" s="258"/>
      <c r="R7" s="387"/>
      <c r="S7" s="197"/>
      <c r="T7" s="197"/>
      <c r="U7" s="197"/>
      <c r="V7" s="197"/>
      <c r="W7" s="197"/>
      <c r="X7" s="197"/>
      <c r="Y7" s="197"/>
      <c r="Z7" s="197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392">
        <v>4</v>
      </c>
      <c r="AP7" s="290">
        <v>6</v>
      </c>
      <c r="AQ7" s="291">
        <f t="shared" si="0"/>
        <v>37</v>
      </c>
      <c r="AR7" s="292">
        <f>SUM(I3:I34)</f>
        <v>45</v>
      </c>
      <c r="AS7" s="310">
        <f t="shared" si="2"/>
        <v>92</v>
      </c>
      <c r="AT7" s="181">
        <f t="shared" si="1"/>
        <v>-8</v>
      </c>
      <c r="AU7" s="293" t="s">
        <v>231</v>
      </c>
      <c r="AV7" s="312">
        <f t="shared" si="3"/>
        <v>92</v>
      </c>
    </row>
    <row r="8" spans="1:194" s="147" customFormat="1" ht="22.5">
      <c r="A8" s="167">
        <v>6</v>
      </c>
      <c r="B8" s="168" t="s">
        <v>88</v>
      </c>
      <c r="C8" s="169" t="s">
        <v>2</v>
      </c>
      <c r="D8" s="189" t="s">
        <v>89</v>
      </c>
      <c r="E8" s="186">
        <v>4</v>
      </c>
      <c r="F8" s="174">
        <v>1</v>
      </c>
      <c r="G8" s="174">
        <v>4</v>
      </c>
      <c r="H8" s="173">
        <v>5</v>
      </c>
      <c r="I8" s="173">
        <v>5</v>
      </c>
      <c r="J8" s="172"/>
      <c r="K8" s="173">
        <v>5</v>
      </c>
      <c r="L8" s="173">
        <v>5</v>
      </c>
      <c r="M8" s="197">
        <v>5</v>
      </c>
      <c r="N8" s="197">
        <v>5</v>
      </c>
      <c r="O8" s="197">
        <v>4</v>
      </c>
      <c r="P8" s="258"/>
      <c r="Q8" s="258"/>
      <c r="R8" s="387"/>
      <c r="S8" s="197"/>
      <c r="T8" s="197"/>
      <c r="U8" s="197"/>
      <c r="V8" s="197"/>
      <c r="W8" s="197"/>
      <c r="X8" s="197"/>
      <c r="Y8" s="197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392">
        <v>6</v>
      </c>
      <c r="AP8" s="290">
        <v>4</v>
      </c>
      <c r="AQ8" s="291">
        <f t="shared" si="0"/>
        <v>43</v>
      </c>
      <c r="AR8" s="292">
        <f>SUM(J3:J34)</f>
        <v>34</v>
      </c>
      <c r="AS8" s="310">
        <f t="shared" si="2"/>
        <v>129</v>
      </c>
      <c r="AT8" s="181">
        <f t="shared" si="1"/>
        <v>9</v>
      </c>
      <c r="AU8" s="293" t="s">
        <v>227</v>
      </c>
      <c r="AV8" s="312">
        <f t="shared" si="3"/>
        <v>129</v>
      </c>
    </row>
    <row r="9" spans="1:194" s="188" customFormat="1" ht="23.25" thickBot="1">
      <c r="A9" s="167">
        <v>7</v>
      </c>
      <c r="B9" s="239" t="s">
        <v>173</v>
      </c>
      <c r="C9" s="386" t="s">
        <v>277</v>
      </c>
      <c r="D9" s="170" t="s">
        <v>278</v>
      </c>
      <c r="E9" s="171">
        <v>5</v>
      </c>
      <c r="F9" s="173">
        <v>3</v>
      </c>
      <c r="G9" s="183">
        <v>2</v>
      </c>
      <c r="H9" s="173">
        <v>5</v>
      </c>
      <c r="I9" s="191">
        <v>5</v>
      </c>
      <c r="J9" s="197">
        <v>2</v>
      </c>
      <c r="K9" s="172"/>
      <c r="L9" s="173">
        <v>5</v>
      </c>
      <c r="M9" s="197">
        <v>5</v>
      </c>
      <c r="N9" s="197">
        <v>5</v>
      </c>
      <c r="O9" s="197">
        <v>5</v>
      </c>
      <c r="P9" s="258"/>
      <c r="Q9" s="258"/>
      <c r="R9" s="387"/>
      <c r="S9" s="197"/>
      <c r="T9" s="197"/>
      <c r="U9" s="197"/>
      <c r="V9" s="197"/>
      <c r="W9" s="241"/>
      <c r="X9" s="197"/>
      <c r="Y9" s="197"/>
      <c r="Z9" s="197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392">
        <v>7</v>
      </c>
      <c r="AP9" s="290">
        <v>3</v>
      </c>
      <c r="AQ9" s="291">
        <f t="shared" si="0"/>
        <v>42</v>
      </c>
      <c r="AR9" s="292">
        <f>SUM(K3:K34)</f>
        <v>35</v>
      </c>
      <c r="AS9" s="310">
        <f t="shared" si="2"/>
        <v>137</v>
      </c>
      <c r="AT9" s="181">
        <f t="shared" si="1"/>
        <v>7</v>
      </c>
      <c r="AU9" s="293" t="s">
        <v>234</v>
      </c>
      <c r="AV9" s="312">
        <f t="shared" si="3"/>
        <v>137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394" t="s">
        <v>94</v>
      </c>
      <c r="C10" s="169" t="s">
        <v>232</v>
      </c>
      <c r="D10" s="189" t="s">
        <v>233</v>
      </c>
      <c r="E10" s="171">
        <v>3</v>
      </c>
      <c r="F10" s="173">
        <v>0</v>
      </c>
      <c r="G10" s="173">
        <v>0</v>
      </c>
      <c r="H10" s="173">
        <v>5</v>
      </c>
      <c r="I10" s="173">
        <v>5</v>
      </c>
      <c r="J10" s="173">
        <v>3</v>
      </c>
      <c r="K10" s="173">
        <v>1</v>
      </c>
      <c r="L10" s="172"/>
      <c r="M10" s="197">
        <v>0</v>
      </c>
      <c r="N10" s="197">
        <v>5</v>
      </c>
      <c r="O10" s="197">
        <v>5</v>
      </c>
      <c r="P10" s="258"/>
      <c r="Q10" s="258"/>
      <c r="R10" s="387"/>
      <c r="S10" s="197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392">
        <v>4</v>
      </c>
      <c r="AP10" s="290">
        <v>6</v>
      </c>
      <c r="AQ10" s="291">
        <f t="shared" si="0"/>
        <v>27</v>
      </c>
      <c r="AR10" s="292">
        <f>SUM(L3:L34)</f>
        <v>41</v>
      </c>
      <c r="AS10" s="310">
        <f t="shared" si="2"/>
        <v>86</v>
      </c>
      <c r="AT10" s="181">
        <f t="shared" si="1"/>
        <v>-14</v>
      </c>
      <c r="AU10" s="293" t="s">
        <v>238</v>
      </c>
      <c r="AV10" s="312">
        <f t="shared" si="3"/>
        <v>86</v>
      </c>
    </row>
    <row r="11" spans="1:194" s="147" customFormat="1" ht="22.5">
      <c r="A11" s="167">
        <v>9</v>
      </c>
      <c r="B11" s="168" t="s">
        <v>97</v>
      </c>
      <c r="C11" s="169" t="s">
        <v>232</v>
      </c>
      <c r="D11" s="189" t="s">
        <v>75</v>
      </c>
      <c r="E11" s="240">
        <v>1</v>
      </c>
      <c r="F11" s="197">
        <v>3</v>
      </c>
      <c r="G11" s="197">
        <v>0</v>
      </c>
      <c r="H11" s="241">
        <v>4</v>
      </c>
      <c r="I11" s="197">
        <v>4</v>
      </c>
      <c r="J11" s="197">
        <v>4</v>
      </c>
      <c r="K11" s="197">
        <v>4</v>
      </c>
      <c r="L11" s="197">
        <v>5</v>
      </c>
      <c r="M11" s="172"/>
      <c r="N11" s="197">
        <v>3</v>
      </c>
      <c r="O11" s="197">
        <v>5</v>
      </c>
      <c r="P11" s="259"/>
      <c r="Q11" s="259"/>
      <c r="R11" s="388"/>
      <c r="S11" s="197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194"/>
      <c r="AI11" s="194"/>
      <c r="AJ11" s="194"/>
      <c r="AK11" s="194"/>
      <c r="AL11" s="194"/>
      <c r="AM11" s="194"/>
      <c r="AN11" s="297"/>
      <c r="AO11" s="392">
        <v>2</v>
      </c>
      <c r="AP11" s="290">
        <v>8</v>
      </c>
      <c r="AQ11" s="291">
        <f t="shared" si="0"/>
        <v>33</v>
      </c>
      <c r="AR11" s="292">
        <f>SUM(M3:M34)</f>
        <v>42</v>
      </c>
      <c r="AS11" s="310">
        <f t="shared" si="2"/>
        <v>71</v>
      </c>
      <c r="AT11" s="181">
        <f t="shared" si="1"/>
        <v>-9</v>
      </c>
      <c r="AU11" s="298" t="s">
        <v>281</v>
      </c>
      <c r="AV11" s="312">
        <f t="shared" si="3"/>
        <v>71</v>
      </c>
    </row>
    <row r="12" spans="1:194" s="188" customFormat="1" ht="24" thickBot="1">
      <c r="A12" s="167">
        <v>10</v>
      </c>
      <c r="B12" s="266" t="s">
        <v>168</v>
      </c>
      <c r="C12" s="169" t="s">
        <v>232</v>
      </c>
      <c r="D12" s="159" t="s">
        <v>169</v>
      </c>
      <c r="E12" s="171">
        <v>1</v>
      </c>
      <c r="F12" s="173">
        <v>1</v>
      </c>
      <c r="G12" s="173">
        <v>1</v>
      </c>
      <c r="H12" s="173">
        <v>4</v>
      </c>
      <c r="I12" s="173">
        <v>3</v>
      </c>
      <c r="J12" s="173">
        <v>1</v>
      </c>
      <c r="K12" s="173">
        <v>3</v>
      </c>
      <c r="L12" s="173">
        <v>2</v>
      </c>
      <c r="M12" s="244">
        <v>5</v>
      </c>
      <c r="N12" s="261"/>
      <c r="O12" s="197">
        <v>4</v>
      </c>
      <c r="P12" s="259"/>
      <c r="Q12" s="259"/>
      <c r="R12" s="388"/>
      <c r="S12" s="197"/>
      <c r="T12" s="197"/>
      <c r="U12" s="197"/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83"/>
      <c r="AI12" s="183"/>
      <c r="AJ12" s="183"/>
      <c r="AK12" s="183"/>
      <c r="AL12" s="183"/>
      <c r="AM12" s="183"/>
      <c r="AN12" s="195"/>
      <c r="AO12" s="393">
        <v>1</v>
      </c>
      <c r="AP12" s="180">
        <v>9</v>
      </c>
      <c r="AQ12" s="291">
        <f t="shared" si="0"/>
        <v>25</v>
      </c>
      <c r="AR12" s="292">
        <f>SUM(N3:N34)</f>
        <v>48</v>
      </c>
      <c r="AS12" s="310">
        <f t="shared" si="2"/>
        <v>47</v>
      </c>
      <c r="AT12" s="181">
        <f t="shared" si="1"/>
        <v>-23</v>
      </c>
      <c r="AU12" s="182" t="s">
        <v>282</v>
      </c>
      <c r="AV12" s="312">
        <f t="shared" si="3"/>
        <v>47</v>
      </c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267" t="s">
        <v>280</v>
      </c>
      <c r="C13" s="169" t="s">
        <v>232</v>
      </c>
      <c r="D13" s="329" t="s">
        <v>177</v>
      </c>
      <c r="E13" s="265">
        <v>0</v>
      </c>
      <c r="F13" s="252">
        <v>2</v>
      </c>
      <c r="G13" s="252">
        <v>1</v>
      </c>
      <c r="H13" s="263">
        <v>5</v>
      </c>
      <c r="I13" s="252">
        <v>4</v>
      </c>
      <c r="J13" s="252">
        <v>5</v>
      </c>
      <c r="K13" s="252">
        <v>3</v>
      </c>
      <c r="L13" s="252">
        <v>2</v>
      </c>
      <c r="M13" s="252">
        <v>2</v>
      </c>
      <c r="N13" s="197">
        <v>5</v>
      </c>
      <c r="O13" s="261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83"/>
      <c r="AI13" s="183"/>
      <c r="AJ13" s="183"/>
      <c r="AK13" s="183"/>
      <c r="AL13" s="183"/>
      <c r="AM13" s="183"/>
      <c r="AN13" s="195"/>
      <c r="AO13" s="393">
        <v>3</v>
      </c>
      <c r="AP13" s="180">
        <v>7</v>
      </c>
      <c r="AQ13" s="291">
        <f t="shared" si="0"/>
        <v>29</v>
      </c>
      <c r="AR13" s="292">
        <f>SUM(O3:O34)</f>
        <v>45</v>
      </c>
      <c r="AS13" s="310">
        <f t="shared" si="2"/>
        <v>74</v>
      </c>
      <c r="AT13" s="181">
        <f t="shared" si="1"/>
        <v>-16</v>
      </c>
      <c r="AU13" s="182" t="s">
        <v>237</v>
      </c>
      <c r="AV13" s="312">
        <f t="shared" si="3"/>
        <v>74</v>
      </c>
    </row>
    <row r="14" spans="1:194" s="147" customFormat="1" ht="23.25">
      <c r="A14" s="167">
        <v>12</v>
      </c>
      <c r="B14" s="268"/>
      <c r="C14" s="169"/>
      <c r="D14" s="170"/>
      <c r="E14" s="242"/>
      <c r="F14" s="197"/>
      <c r="G14" s="197"/>
      <c r="H14" s="200"/>
      <c r="I14" s="197"/>
      <c r="J14" s="197"/>
      <c r="K14" s="197"/>
      <c r="L14" s="197"/>
      <c r="M14" s="197"/>
      <c r="N14" s="197"/>
      <c r="O14" s="173"/>
      <c r="P14" s="197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04"/>
      <c r="AI14" s="176"/>
      <c r="AJ14" s="176"/>
      <c r="AK14" s="176"/>
      <c r="AL14" s="176"/>
      <c r="AM14" s="176"/>
      <c r="AN14" s="202"/>
      <c r="AO14" s="393"/>
      <c r="AP14" s="180"/>
      <c r="AQ14" s="291">
        <f t="shared" si="0"/>
        <v>0</v>
      </c>
      <c r="AR14" s="292">
        <f>SUM(T3:T34)</f>
        <v>0</v>
      </c>
      <c r="AS14" s="308"/>
      <c r="AT14" s="181">
        <f t="shared" si="1"/>
        <v>0</v>
      </c>
      <c r="AU14" s="182"/>
      <c r="AV14" s="306"/>
    </row>
    <row r="15" spans="1:194" s="147" customFormat="1" ht="24" thickBot="1">
      <c r="A15" s="203">
        <v>13</v>
      </c>
      <c r="B15" s="268"/>
      <c r="C15" s="185"/>
      <c r="D15" s="170"/>
      <c r="E15" s="240"/>
      <c r="F15" s="197"/>
      <c r="G15" s="197"/>
      <c r="H15" s="200"/>
      <c r="I15" s="197"/>
      <c r="J15" s="197"/>
      <c r="K15" s="197"/>
      <c r="L15" s="197"/>
      <c r="M15" s="197"/>
      <c r="N15" s="197"/>
      <c r="O15" s="197"/>
      <c r="P15" s="197"/>
      <c r="Q15" s="252"/>
      <c r="R15" s="250"/>
      <c r="S15" s="197"/>
      <c r="T15" s="197"/>
      <c r="U15" s="197"/>
      <c r="V15" s="197"/>
      <c r="W15" s="197"/>
      <c r="X15" s="184"/>
      <c r="Y15" s="184"/>
      <c r="Z15" s="184"/>
      <c r="AA15" s="184"/>
      <c r="AB15" s="184"/>
      <c r="AC15" s="184"/>
      <c r="AD15" s="184"/>
      <c r="AE15" s="252"/>
      <c r="AF15" s="252"/>
      <c r="AG15" s="357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0</v>
      </c>
      <c r="AR15" s="292">
        <f>SUM(U3:U34)</f>
        <v>0</v>
      </c>
      <c r="AS15" s="308"/>
      <c r="AT15" s="181">
        <f t="shared" si="1"/>
        <v>0</v>
      </c>
      <c r="AU15" s="182"/>
      <c r="AV15" s="306"/>
    </row>
    <row r="16" spans="1:194" s="188" customFormat="1" ht="24" thickBot="1">
      <c r="A16" s="205">
        <v>14</v>
      </c>
      <c r="B16" s="328"/>
      <c r="C16" s="322"/>
      <c r="D16" s="324"/>
      <c r="E16" s="264"/>
      <c r="F16" s="200"/>
      <c r="G16" s="200"/>
      <c r="H16" s="200"/>
      <c r="I16" s="197"/>
      <c r="J16" s="197"/>
      <c r="K16" s="197"/>
      <c r="L16" s="197"/>
      <c r="M16" s="197"/>
      <c r="N16" s="197"/>
      <c r="O16" s="252"/>
      <c r="P16" s="252"/>
      <c r="Q16" s="197"/>
      <c r="R16" s="197"/>
      <c r="S16" s="358"/>
      <c r="T16" s="252"/>
      <c r="U16" s="252"/>
      <c r="V16" s="252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0</v>
      </c>
      <c r="AR16" s="284">
        <f>SUM(V3:V34)</f>
        <v>0</v>
      </c>
      <c r="AS16" s="307"/>
      <c r="AT16" s="166">
        <f t="shared" si="1"/>
        <v>0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266"/>
      <c r="C17" s="322"/>
      <c r="D17" s="323"/>
      <c r="E17" s="265"/>
      <c r="F17" s="252"/>
      <c r="G17" s="252"/>
      <c r="H17" s="263"/>
      <c r="I17" s="252"/>
      <c r="J17" s="252"/>
      <c r="K17" s="252"/>
      <c r="L17" s="252"/>
      <c r="M17" s="252"/>
      <c r="N17" s="197"/>
      <c r="O17" s="197"/>
      <c r="P17" s="197"/>
      <c r="Q17" s="197"/>
      <c r="R17" s="197"/>
      <c r="S17" s="357"/>
      <c r="T17" s="197"/>
      <c r="U17" s="197"/>
      <c r="V17" s="197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0</v>
      </c>
      <c r="AR17" s="292">
        <f>SUM(W3:W34)</f>
        <v>0</v>
      </c>
      <c r="AS17" s="308"/>
      <c r="AT17" s="181">
        <f t="shared" si="1"/>
        <v>0</v>
      </c>
      <c r="AU17" s="212"/>
    </row>
    <row r="18" spans="1:194" s="147" customFormat="1" ht="23.25">
      <c r="A18" s="167">
        <v>2</v>
      </c>
      <c r="B18" s="267"/>
      <c r="C18" s="322"/>
      <c r="D18" s="324"/>
      <c r="E18" s="240"/>
      <c r="F18" s="197"/>
      <c r="G18" s="197"/>
      <c r="H18" s="200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357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0</v>
      </c>
      <c r="AR18" s="301">
        <f>SUM(X3:X34)</f>
        <v>0</v>
      </c>
      <c r="AS18" s="303"/>
      <c r="AT18" s="181">
        <f t="shared" si="1"/>
        <v>0</v>
      </c>
      <c r="AU18" s="215"/>
    </row>
    <row r="19" spans="1:194" s="188" customFormat="1" ht="24" thickBot="1">
      <c r="A19" s="167">
        <v>3</v>
      </c>
      <c r="B19" s="328"/>
      <c r="C19" s="322"/>
      <c r="D19" s="324"/>
      <c r="E19" s="240"/>
      <c r="F19" s="197"/>
      <c r="G19" s="197"/>
      <c r="H19" s="200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357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0</v>
      </c>
      <c r="AR19" s="301">
        <f>SUM(Y3:Y34)</f>
        <v>0</v>
      </c>
      <c r="AS19" s="303"/>
      <c r="AT19" s="181">
        <f t="shared" si="1"/>
        <v>0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328"/>
      <c r="C20" s="322"/>
      <c r="D20" s="324"/>
      <c r="E20" s="264"/>
      <c r="F20" s="200"/>
      <c r="G20" s="200"/>
      <c r="H20" s="200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357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0</v>
      </c>
      <c r="AR20" s="301">
        <f>SUM(Z3:Z34)</f>
        <v>0</v>
      </c>
      <c r="AS20" s="303"/>
      <c r="AT20" s="181">
        <f t="shared" si="1"/>
        <v>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357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0</v>
      </c>
      <c r="AR21" s="301">
        <f>SUM(AA3:AA34)</f>
        <v>0</v>
      </c>
      <c r="AS21" s="303"/>
      <c r="AT21" s="181">
        <f t="shared" si="1"/>
        <v>0</v>
      </c>
      <c r="AU21" s="216"/>
    </row>
    <row r="22" spans="1:194" s="219" customFormat="1" ht="24" thickBot="1">
      <c r="A22" s="167">
        <v>6</v>
      </c>
      <c r="B22" s="330"/>
      <c r="C22" s="322"/>
      <c r="D22" s="327"/>
      <c r="E22" s="240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0</v>
      </c>
      <c r="AR22" s="301">
        <f>SUM(AB3:AB34)</f>
        <v>0</v>
      </c>
      <c r="AS22" s="303"/>
      <c r="AT22" s="181">
        <f t="shared" si="1"/>
        <v>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97"/>
      <c r="M23" s="197"/>
      <c r="N23" s="357"/>
      <c r="O23" s="357"/>
      <c r="P23" s="357"/>
      <c r="Q23" s="357"/>
      <c r="R23" s="357"/>
      <c r="S23" s="357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0</v>
      </c>
      <c r="AR23" s="301">
        <f>SUM(AB4:AB35)</f>
        <v>0</v>
      </c>
      <c r="AS23" s="303"/>
      <c r="AT23" s="181">
        <f t="shared" si="1"/>
        <v>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97"/>
      <c r="M24" s="197"/>
      <c r="N24" s="357"/>
      <c r="O24" s="357"/>
      <c r="P24" s="357"/>
      <c r="Q24" s="357"/>
      <c r="R24" s="357"/>
      <c r="S24" s="357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0</v>
      </c>
      <c r="AR24" s="301">
        <f>SUM(AC3:AC34)</f>
        <v>0</v>
      </c>
      <c r="AS24" s="303"/>
      <c r="AT24" s="181">
        <f t="shared" si="1"/>
        <v>0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/>
      <c r="M25" s="197"/>
      <c r="N25" s="357"/>
      <c r="O25" s="357"/>
      <c r="P25" s="357"/>
      <c r="Q25" s="357"/>
      <c r="R25" s="357"/>
      <c r="S25" s="357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0</v>
      </c>
      <c r="AR25" s="303">
        <f>SUM(AD3:AD34)</f>
        <v>0</v>
      </c>
      <c r="AS25" s="303"/>
      <c r="AT25" s="181">
        <f t="shared" si="1"/>
        <v>0</v>
      </c>
      <c r="AU25" s="216"/>
    </row>
    <row r="26" spans="1:194" s="188" customFormat="1" ht="23.25" customHeight="1" thickBot="1">
      <c r="A26" s="167">
        <v>10</v>
      </c>
      <c r="B26" s="367"/>
      <c r="C26" s="367"/>
      <c r="D26" s="368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95" priority="12" stopIfTrue="1" operator="equal">
      <formula>5</formula>
    </cfRule>
  </conditionalFormatting>
  <conditionalFormatting sqref="E26:U35 S13:U22 E3:M4 N23:U25 E6:M12 E5:G5 P6:R12 P3:R4">
    <cfRule type="cellIs" dxfId="94" priority="11" stopIfTrue="1" operator="equal">
      <formula>5</formula>
    </cfRule>
  </conditionalFormatting>
  <conditionalFormatting sqref="S3:AB4 S12:V12 X12:AB12 S6:AB11 U5:AB5">
    <cfRule type="cellIs" dxfId="93" priority="10" stopIfTrue="1" operator="equal">
      <formula>5</formula>
    </cfRule>
  </conditionalFormatting>
  <conditionalFormatting sqref="E14:R16 N17:R22 E13:M13 P13:R13">
    <cfRule type="cellIs" dxfId="92" priority="9" stopIfTrue="1" operator="equal">
      <formula>5</formula>
    </cfRule>
  </conditionalFormatting>
  <conditionalFormatting sqref="AC13:AD14">
    <cfRule type="cellIs" dxfId="91" priority="8" stopIfTrue="1" operator="equal">
      <formula>5</formula>
    </cfRule>
  </conditionalFormatting>
  <conditionalFormatting sqref="AE15:AF16">
    <cfRule type="cellIs" dxfId="90" priority="7" stopIfTrue="1" operator="equal">
      <formula>5</formula>
    </cfRule>
  </conditionalFormatting>
  <conditionalFormatting sqref="E17:M25">
    <cfRule type="cellIs" dxfId="89" priority="6" stopIfTrue="1" operator="equal">
      <formula>5</formula>
    </cfRule>
  </conditionalFormatting>
  <conditionalFormatting sqref="H5:M5 P5:R5">
    <cfRule type="cellIs" dxfId="88" priority="5" stopIfTrue="1" operator="equal">
      <formula>5</formula>
    </cfRule>
  </conditionalFormatting>
  <conditionalFormatting sqref="S5:T5">
    <cfRule type="cellIs" dxfId="87" priority="4" stopIfTrue="1" operator="equal">
      <formula>5</formula>
    </cfRule>
  </conditionalFormatting>
  <conditionalFormatting sqref="N13:O13">
    <cfRule type="cellIs" dxfId="86" priority="3" stopIfTrue="1" operator="equal">
      <formula>5</formula>
    </cfRule>
  </conditionalFormatting>
  <conditionalFormatting sqref="N3:O4 N6:O12">
    <cfRule type="cellIs" dxfId="85" priority="2" stopIfTrue="1" operator="equal">
      <formula>5</formula>
    </cfRule>
  </conditionalFormatting>
  <conditionalFormatting sqref="N5:O5">
    <cfRule type="cellIs" dxfId="84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Navngivne områder</vt:lpstr>
      </vt:variant>
      <vt:variant>
        <vt:i4>4</vt:i4>
      </vt:variant>
    </vt:vector>
  </HeadingPairs>
  <TitlesOfParts>
    <vt:vector size="27" baseType="lpstr">
      <vt:lpstr>Deltagere &amp; Point samlet 2019</vt:lpstr>
      <vt:lpstr>Score 4. afd. Senior &amp; 40+</vt:lpstr>
      <vt:lpstr>Score 4. afd. D_P &amp; Kadet</vt:lpstr>
      <vt:lpstr>Score 4. afd. Minior &amp; Pusl</vt:lpstr>
      <vt:lpstr>Score 3. afd. Senior &amp; 40+</vt:lpstr>
      <vt:lpstr>Score 3. afd. J&amp;K</vt:lpstr>
      <vt:lpstr>Score 3. afd. D_P</vt:lpstr>
      <vt:lpstr>Score 3. afd. Minior &amp; Puslinge</vt:lpstr>
      <vt:lpstr>Score 2. afd. Senior &amp; 40+</vt:lpstr>
      <vt:lpstr>Score 2. afd. J&amp;K</vt:lpstr>
      <vt:lpstr>Score 2. afd. D_P</vt:lpstr>
      <vt:lpstr>Score 2. afd. Puslinge</vt:lpstr>
      <vt:lpstr>Score 2. afd. Minior</vt:lpstr>
      <vt:lpstr>Score 1. afd. Senior &amp; 40+</vt:lpstr>
      <vt:lpstr>Score 1. afd. Kadet</vt:lpstr>
      <vt:lpstr>Score 1. afd. D_P</vt:lpstr>
      <vt:lpstr>Score 1. afd. Puslinge</vt:lpstr>
      <vt:lpstr>Score 1. afd. Minior</vt:lpstr>
      <vt:lpstr>Invitation 2 afd Fredericia</vt:lpstr>
      <vt:lpstr>Invitation 3 afd Kårde</vt:lpstr>
      <vt:lpstr>Invitation 4 afd Kårde</vt:lpstr>
      <vt:lpstr>Invitation 5 afd Kårde</vt:lpstr>
      <vt:lpstr>Invitation 6 afd Kårde</vt:lpstr>
      <vt:lpstr>'Invitation 4 afd Kårde'!Udskriftsområde</vt:lpstr>
      <vt:lpstr>'Invitation 5 afd Kårde'!Udskriftsområde</vt:lpstr>
      <vt:lpstr>'Invitation 6 afd Kårde'!Udskriftsområde</vt:lpstr>
      <vt:lpstr>'Deltagere &amp; Point samlet 2019'!Udskriftstitler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Voersaa</dc:creator>
  <cp:lastModifiedBy>Martin Wiuff</cp:lastModifiedBy>
  <cp:lastPrinted>2019-08-31T20:51:39Z</cp:lastPrinted>
  <dcterms:created xsi:type="dcterms:W3CDTF">2018-02-17T17:47:31Z</dcterms:created>
  <dcterms:modified xsi:type="dcterms:W3CDTF">2019-09-09T09:42:13Z</dcterms:modified>
</cp:coreProperties>
</file>