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1760" tabRatio="833"/>
  </bookViews>
  <sheets>
    <sheet name="jan-feb" sheetId="2" r:id="rId1"/>
    <sheet name="posteringsliste 2014" sheetId="4" r:id="rId2"/>
    <sheet name="Depot-Konto 8000" sheetId="7" r:id="rId3"/>
    <sheet name="Kontokort 2014" sheetId="6" r:id="rId4"/>
    <sheet name="Ark3" sheetId="10" r:id="rId5"/>
  </sheets>
  <definedNames>
    <definedName name="_1_10_dff_2013." localSheetId="1">'posteringsliste 2014'!#REF!</definedName>
    <definedName name="_1_12_DFF_femte._1" localSheetId="1">'posteringsliste 2014'!#REF!</definedName>
    <definedName name="_1_12_DFF_sjette." localSheetId="0">'jan-feb'!#REF!</definedName>
    <definedName name="_1_12_DFF_sjette." localSheetId="1">'posteringsliste 2014'!#REF!</definedName>
    <definedName name="_1_2." localSheetId="0">'jan-feb'!$D$1:$D$198</definedName>
    <definedName name="_1_3_dff_2013." localSheetId="1">'posteringsliste 2014'!#REF!</definedName>
    <definedName name="_1_3_dff_2013._1" localSheetId="0">'jan-feb'!#REF!</definedName>
    <definedName name="_xlnm._FilterDatabase" localSheetId="1" hidden="1">'posteringsliste 2014'!$A$1:$F$254</definedName>
    <definedName name="DFF_regnskab_2013_jan_sep." localSheetId="1">'posteringsliste 2014'!#REF!</definedName>
    <definedName name="Kontokort_2014_1.1" localSheetId="3">'Kontokort 2014'!#REF!</definedName>
  </definedNames>
  <calcPr calcId="145621"/>
</workbook>
</file>

<file path=xl/calcChain.xml><?xml version="1.0" encoding="utf-8"?>
<calcChain xmlns="http://schemas.openxmlformats.org/spreadsheetml/2006/main">
  <c r="C61" i="2" l="1"/>
  <c r="C43" i="2"/>
  <c r="C141" i="2" l="1"/>
  <c r="C132" i="2"/>
  <c r="C120" i="2"/>
  <c r="C107" i="2"/>
  <c r="C82" i="2"/>
  <c r="C76" i="2"/>
  <c r="C37" i="2"/>
  <c r="C143" i="2" l="1"/>
  <c r="C9" i="2"/>
  <c r="C14" i="2" s="1"/>
  <c r="C145" i="2" l="1"/>
  <c r="N49" i="7"/>
  <c r="L47" i="7"/>
  <c r="O47" i="7" s="1"/>
  <c r="L46" i="7"/>
  <c r="O46" i="7" s="1"/>
  <c r="L45" i="7"/>
  <c r="O45" i="7" s="1"/>
  <c r="N35" i="7"/>
  <c r="L33" i="7"/>
  <c r="O33" i="7" s="1"/>
  <c r="L32" i="7"/>
  <c r="O32" i="7" s="1"/>
  <c r="L31" i="7"/>
  <c r="L29" i="7"/>
  <c r="O29" i="7" s="1"/>
  <c r="L28" i="7"/>
  <c r="O28" i="7" s="1"/>
  <c r="L27" i="7"/>
  <c r="O27" i="7" s="1"/>
  <c r="N16" i="7"/>
  <c r="O16" i="7" s="1"/>
  <c r="L16" i="7"/>
  <c r="L49" i="7" l="1"/>
  <c r="O35" i="7"/>
  <c r="O49" i="7"/>
  <c r="L35" i="7"/>
</calcChain>
</file>

<file path=xl/connections.xml><?xml version="1.0" encoding="utf-8"?>
<connections xmlns="http://schemas.openxmlformats.org/spreadsheetml/2006/main">
  <connection id="1" name="1-10 dff 2013" type="6" refreshedVersion="3" background="1" saveData="1">
    <textPr sourceFile="C:\Users\Per\Documents\Fægtning\DFF\Regnskab 2013\1-10 dff 2013." decimal="," thousands=".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1-12 DFF femte" type="6" refreshedVersion="3" background="1" saveData="1">
    <textPr sourceFile="C:\Users\Per\Documents\Fægtning\DFF\Regnskab 2013\1-12 DFF femte." decimal="," thousands=".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1-12 DFF femte2" type="6" refreshedVersion="3" background="1" saveData="1">
    <textPr sourceFile="C:\Users\Per\Documents\Fægtning\DFF\Regnskab 2013\1-12 DFF femte." decimal="," thousands=".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1-12 DFF femte3" type="6" refreshedVersion="3" background="1" saveData="1">
    <textPr sourceFile="C:\Users\Per\Documents\Fægtning\DFF\Regnskab 2013\1-12 DFF femte." decimal="," thousands=".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1-12 DFF sjette" type="6" refreshedVersion="3" background="1" saveData="1">
    <textPr sourceFile="C:\Users\Per\Documents\Fægtning\DFF\Regnskab 2013\1-12 DFF sjette." decimal="," thousands=".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1-12 DFF sjette1" type="6" refreshedVersion="3" background="1" saveData="1">
    <textPr sourceFile="C:\Users\Per\Documents\Fægtning\DFF\Regnskab 2013\1-12 DFF sjette." decimal="," thousands=".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1-21" type="6" refreshedVersion="3" background="1" saveData="1">
    <textPr sourceFile="C:\Users\Per\Documents\Fægtning\DFF\Regnskab 2014\1-2." decimal="," thousands=".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1-3 dff 2013" type="6" refreshedVersion="3" background="1" saveData="1">
    <textPr sourceFile="C:\Users\Per\Documents\Fægtning\DFF\Regnskab 2013\1-3 dff 2013." decimal="," thousands=".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1-3 dff 201311" type="6" refreshedVersion="3" background="1" saveData="1">
    <textPr sourceFile="C:\Users\Per\Documents\Fægtning\DFF\Regnskab 2013\1-3 dff 2013." decimal="," thousands=".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DFF regnskab 2013 jan-sep" type="6" refreshedVersion="3" background="1" saveData="1">
    <textPr sourceFile="C:\Users\Per\Documents\Fægtning\DFF\Regnskab 2013\DFF regnskab 2013 jan-sep." decimal="," thousands=".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Kontokort 2014 1" type="6" refreshedVersion="3" background="1" saveData="1">
    <textPr sourceFile="C:\Users\Per\Documents\Fægtning\DFF\Regnskab 2013\Kontokort 2014 1.1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<sst xmlns="http://schemas.openxmlformats.org/spreadsheetml/2006/main" count="474" uniqueCount="270">
  <si>
    <t>Tilskud fra DIF</t>
  </si>
  <si>
    <t>Fonde og støtteordninger</t>
  </si>
  <si>
    <t>Internationale licenser</t>
  </si>
  <si>
    <t>Klubkontingent</t>
  </si>
  <si>
    <t>Transport udl. stævner - delt.bet.</t>
  </si>
  <si>
    <t>Oph. udl. stævner - delt.betaling</t>
  </si>
  <si>
    <t>Startgebyr udl.stævner - delt.betaling</t>
  </si>
  <si>
    <t>Udviklingskonsulenttilskud</t>
  </si>
  <si>
    <t>Sommerlejr</t>
  </si>
  <si>
    <t>Indtægter i alt</t>
  </si>
  <si>
    <t>Administration</t>
  </si>
  <si>
    <t>ATP</t>
  </si>
  <si>
    <t>Telefon</t>
  </si>
  <si>
    <t>Porto</t>
  </si>
  <si>
    <t>Kontingenter DIF, CEE, FIE</t>
  </si>
  <si>
    <t>Kontorhold</t>
  </si>
  <si>
    <t>Gebyrer/renter</t>
  </si>
  <si>
    <t>IT</t>
  </si>
  <si>
    <t>Hjemmeside</t>
  </si>
  <si>
    <t>Forsikring</t>
  </si>
  <si>
    <t>Repræsentation/Gaver</t>
  </si>
  <si>
    <t>Revision</t>
  </si>
  <si>
    <t>Regnskabsassistance</t>
  </si>
  <si>
    <t>Transport</t>
  </si>
  <si>
    <t>Diverse</t>
  </si>
  <si>
    <t>Administration i alt</t>
  </si>
  <si>
    <t>Klub opstart</t>
  </si>
  <si>
    <t>Udviklingspulje</t>
  </si>
  <si>
    <t>Løn Udviklingskonsulenter</t>
  </si>
  <si>
    <t>Ophold Udviklingskonsulenter</t>
  </si>
  <si>
    <t>Kvik - kasse</t>
  </si>
  <si>
    <t>Trænerkursus</t>
  </si>
  <si>
    <t>Opstartstræner</t>
  </si>
  <si>
    <t>Møder</t>
  </si>
  <si>
    <t>Ophold</t>
  </si>
  <si>
    <t>Fortæring</t>
  </si>
  <si>
    <t>Promovering</t>
  </si>
  <si>
    <t>Børne- og ungdomsudvalget</t>
  </si>
  <si>
    <t>B&amp;U-arbejde</t>
  </si>
  <si>
    <t>Børne- og ungdomsudvalget i alt</t>
  </si>
  <si>
    <t>Eliteudvalget</t>
  </si>
  <si>
    <t>FIE stævner</t>
  </si>
  <si>
    <t>Stævnetilskud til klubber</t>
  </si>
  <si>
    <t>Startgebyrer Senior WC Hold</t>
  </si>
  <si>
    <t>Dommere til FIE-stævner</t>
  </si>
  <si>
    <t>Diæter/fortæring</t>
  </si>
  <si>
    <t>Udvalgsarbejde</t>
  </si>
  <si>
    <t>Udstyr til landshold</t>
  </si>
  <si>
    <t>Salg af udstyr</t>
  </si>
  <si>
    <t>Løn - Landstræner</t>
  </si>
  <si>
    <t>Træningssamlinger</t>
  </si>
  <si>
    <t>Transport af udstyr</t>
  </si>
  <si>
    <t>Fælles klubaktiviteter</t>
  </si>
  <si>
    <t>Bestyrelse</t>
  </si>
  <si>
    <t>Bestyrelsesmøder - Ophold/lokaler</t>
  </si>
  <si>
    <t>Bestyrelsesmøder - fortæring</t>
  </si>
  <si>
    <t>Rep.møder - Ophold/lokaler</t>
  </si>
  <si>
    <t>Rep.møder - Transport</t>
  </si>
  <si>
    <t>Rep.møder - Fortæring</t>
  </si>
  <si>
    <t>Andre møder og saml. - Ophold/lokaler</t>
  </si>
  <si>
    <t>Andre møder og saml. - Transport</t>
  </si>
  <si>
    <t>Andre møder og saml.- Fortæring</t>
  </si>
  <si>
    <t>Bestyrelse i alt</t>
  </si>
  <si>
    <t>Internationalt arbejde</t>
  </si>
  <si>
    <t>General. Nordisk</t>
  </si>
  <si>
    <t>Material til stævner</t>
  </si>
  <si>
    <t>Medaljer</t>
  </si>
  <si>
    <t>Opbevaring af udstyr</t>
  </si>
  <si>
    <t>Stævner i alt</t>
  </si>
  <si>
    <t>Udgifter i alt</t>
  </si>
  <si>
    <t>Transporttilskud til Elitesamlinger</t>
  </si>
  <si>
    <t>Støtte til Holdsatsning ved EM og VM, kd. jn. sr.</t>
  </si>
  <si>
    <t>Andre Bidrag/indtægter</t>
  </si>
  <si>
    <t>Breddeudvalg</t>
  </si>
  <si>
    <t>Dommeruddannelser</t>
  </si>
  <si>
    <t>Breddeudvalg i alt</t>
  </si>
  <si>
    <t>Sommerlejr - deltagerbetalinger</t>
  </si>
  <si>
    <t>B&amp;U Udviklingspulje</t>
  </si>
  <si>
    <t>Int. ungdomslejr - ændres til andre lejre</t>
  </si>
  <si>
    <t>ATK Koncept</t>
  </si>
  <si>
    <t>Veteranudvalget</t>
  </si>
  <si>
    <t>Udenlandske Stævner (VM, EM hold)</t>
  </si>
  <si>
    <t>Fægtehold 40+</t>
  </si>
  <si>
    <t>Veteranudvalget i alt</t>
  </si>
  <si>
    <t>Udenlandske stævner (VM, EM)</t>
  </si>
  <si>
    <t xml:space="preserve">Startgebyrer EM, VM </t>
  </si>
  <si>
    <t>Transport (træner, delegationschef,fægtere)</t>
  </si>
  <si>
    <t>Landshold</t>
  </si>
  <si>
    <t>Eliteudvalget i alt</t>
  </si>
  <si>
    <t>Egne stævner/støttede danske stævner</t>
  </si>
  <si>
    <t>Materiel</t>
  </si>
  <si>
    <t>DIF/FIE/EFC kongresstøtte</t>
  </si>
  <si>
    <t xml:space="preserve">Internationalt arbejde i alt </t>
  </si>
  <si>
    <t>Posteringsdato</t>
  </si>
  <si>
    <t>Bilagsnr.</t>
  </si>
  <si>
    <t>Posteringstekst</t>
  </si>
  <si>
    <t>Saldo i basis</t>
  </si>
  <si>
    <t>Fra DIF Mellem til DB Drift</t>
  </si>
  <si>
    <t>MW ATP januar</t>
  </si>
  <si>
    <t>MW Feriepenge januar</t>
  </si>
  <si>
    <t>MW Løn januar</t>
  </si>
  <si>
    <t>Ophardt jan/feb</t>
  </si>
  <si>
    <t>KB ATP februar</t>
  </si>
  <si>
    <t>KB Feriepenge februar</t>
  </si>
  <si>
    <t>KB Løn februar</t>
  </si>
  <si>
    <t>MW ATP februar</t>
  </si>
  <si>
    <t>MW Feriepenge februar</t>
  </si>
  <si>
    <t>MW Løn februar</t>
  </si>
  <si>
    <t>PR Feriepenge februar</t>
  </si>
  <si>
    <t>PR Løn februar</t>
  </si>
  <si>
    <t>DIF Porto februar</t>
  </si>
  <si>
    <t>Resultat Drift</t>
  </si>
  <si>
    <t>Lokal spec. 1</t>
  </si>
  <si>
    <t>Formål</t>
  </si>
  <si>
    <t>Leon Paul Legeudstyr</t>
  </si>
  <si>
    <t>Faktura 13107 Troels Robl EM Budapest</t>
  </si>
  <si>
    <t>Faktura 13114 Klaus Albert EM Budapest</t>
  </si>
  <si>
    <t>EFC Støtte Cadet Circuit Epee</t>
  </si>
  <si>
    <t>Ole Kokborg Transport Bmøder</t>
  </si>
  <si>
    <t>ENG Trænerbonus</t>
  </si>
  <si>
    <t>MAH Trænerbonus</t>
  </si>
  <si>
    <t>RFK Trænerbonus</t>
  </si>
  <si>
    <t>FKTV Trænerbonus</t>
  </si>
  <si>
    <t>GFK Trænerbonus</t>
  </si>
  <si>
    <t>HFK Trænerbonus</t>
  </si>
  <si>
    <t>Niels Juel Trænerbonus</t>
  </si>
  <si>
    <t>SKAT mellemregning DIF</t>
  </si>
  <si>
    <t>NFK Kvikkasse</t>
  </si>
  <si>
    <t>Faktura 13109 Patrick Jørgensen EM Budapest</t>
  </si>
  <si>
    <t>Faktura 13119 Alexander Tsoronis</t>
  </si>
  <si>
    <t>Faktura 13105 Mahaut Trænerkursus</t>
  </si>
  <si>
    <t>Kalundborg Flyt Fragt CC Hellerup Diff 2013</t>
  </si>
  <si>
    <t>Kalundborg Flyt Fragt CC Hellerup</t>
  </si>
  <si>
    <t>Fortæring Elitemøde december</t>
  </si>
  <si>
    <t>Glostrup Kommune Lønrefusion JJ december</t>
  </si>
  <si>
    <t>DEKI gravering</t>
  </si>
  <si>
    <t>PostDanmark Pakkkeporto</t>
  </si>
  <si>
    <t>Leon Paul Legeudstyr Diff 2013</t>
  </si>
  <si>
    <t>Startgebyrer EM Jerusalem</t>
  </si>
  <si>
    <t>Bankgebyr Startgebyrer EM Jerusalem</t>
  </si>
  <si>
    <t>Servicegruppen kopier 4. kvt. 2013</t>
  </si>
  <si>
    <t>Faktura 13111 Jannie Høtoft EM Budapest</t>
  </si>
  <si>
    <t>TopDanmark Erhvervsforsikring</t>
  </si>
  <si>
    <t>AntiDopingDanmark JAF Jubilee</t>
  </si>
  <si>
    <t>EFC kontingent 2014</t>
  </si>
  <si>
    <t>Bankgebyr EFC kontingent 2014</t>
  </si>
  <si>
    <t>Brøndby Food Fortæring Bmøde</t>
  </si>
  <si>
    <t>FT fly EM Jerusalem</t>
  </si>
  <si>
    <t>Allstar Piste-kabel</t>
  </si>
  <si>
    <t>aub,aes,barsel 3.kvt. 2013</t>
  </si>
  <si>
    <t>Faktura 3-122013 PUF Tårnby</t>
  </si>
  <si>
    <t>HFK Licenser</t>
  </si>
  <si>
    <t>Faktura 13121 Århus Diff. 2013</t>
  </si>
  <si>
    <t>Faktura 13121 Århus</t>
  </si>
  <si>
    <t>RFK Licenser</t>
  </si>
  <si>
    <t>Ophold EM Jerusalem</t>
  </si>
  <si>
    <t>Bankgebyr Ophold EM Jerusalem</t>
  </si>
  <si>
    <t>Nic befordring Elitetræning</t>
  </si>
  <si>
    <t>Adobe pdf/tekst konverter</t>
  </si>
  <si>
    <t>PostDanmark Strafporto</t>
  </si>
  <si>
    <t>AntiDopingDanmark WC Sabel 2014</t>
  </si>
  <si>
    <t>Kalundborg Flyt Fragt B&amp;U DM</t>
  </si>
  <si>
    <t>Fencing Tech scoreapp fjernbetj</t>
  </si>
  <si>
    <t>Bankgebyr Fencing Tech scoreapp fjernbetj</t>
  </si>
  <si>
    <t>FKT Licenser</t>
  </si>
  <si>
    <t>Danhostel Kalundborg Ophold Strategiseminar</t>
  </si>
  <si>
    <t>Julius transport elitetræning januar</t>
  </si>
  <si>
    <t>FIE gebyr dommereksamen Martin og Marcus</t>
  </si>
  <si>
    <t>Bankgebyr FIE gebyr dommereksamen Martin og Marcus</t>
  </si>
  <si>
    <t>FIE bøde Holdstart WC Legnano</t>
  </si>
  <si>
    <t>Bankgebyr FIE bøde Holdstart WC Legnano</t>
  </si>
  <si>
    <t>Ophold Vet-VM Plovdiv</t>
  </si>
  <si>
    <t>Bankgebyr Ophold Vet-VM Plovdiv</t>
  </si>
  <si>
    <t>Vesterbygaard Leje februar</t>
  </si>
  <si>
    <t>FT Fly Vet-VM Plovdiv</t>
  </si>
  <si>
    <t>Asterion Labels medaljer B&amp;U DM</t>
  </si>
  <si>
    <t>AAFK Ungt Træningsmiljø</t>
  </si>
  <si>
    <t>Fortæring Bmøde februar</t>
  </si>
  <si>
    <t>Fortæring Landsholdsmøde februar</t>
  </si>
  <si>
    <t>Lokale Landsholdsmøde februar</t>
  </si>
  <si>
    <t>Marcus Fly Dommereksamen Jerusalem</t>
  </si>
  <si>
    <t>Martin Fly Dommereksamen Jerusalem</t>
  </si>
  <si>
    <t>PostDanmark Pakkeparto</t>
  </si>
  <si>
    <t>Bankgebyr Ophardt jan/feb</t>
  </si>
  <si>
    <t>Shuttle EM Jerusalem</t>
  </si>
  <si>
    <t>Bankgebyr Ophold/Shuttle EM Jerusalem</t>
  </si>
  <si>
    <t>Håndbog Dommeruddannelse</t>
  </si>
  <si>
    <t>Bankgebyr Håndbog Dommeruddannelse</t>
  </si>
  <si>
    <t>Faktura 1399 OFK Transport</t>
  </si>
  <si>
    <t>FT Diæter EM Jerusalem</t>
  </si>
  <si>
    <t>ENG Hyggekrog</t>
  </si>
  <si>
    <t>Julius elitetræning transport</t>
  </si>
  <si>
    <t>Fortæring KUF Samtaler</t>
  </si>
  <si>
    <t>Fortæring KUF Samtaler Dobbeltbetalt</t>
  </si>
  <si>
    <t>Lokale KUF Samtaler</t>
  </si>
  <si>
    <t>Lokale KUF Samtaler Dobbeltbetalt</t>
  </si>
  <si>
    <t>JSJ transport til EM,VM, delg.chef</t>
  </si>
  <si>
    <t>JSJ transport udstyr</t>
  </si>
  <si>
    <t>JSJ transport bmøder</t>
  </si>
  <si>
    <t>JSJ transport til andre møder</t>
  </si>
  <si>
    <t>SportDirect træningsdragter</t>
  </si>
  <si>
    <t>Vesterbygaard Leje marts</t>
  </si>
  <si>
    <t>Tryk 2100 Tryk træningsdragter</t>
  </si>
  <si>
    <t>Veteranlejr februar - trænerudgifter</t>
  </si>
  <si>
    <t>Bilag</t>
  </si>
  <si>
    <t>Bestyrelsesmøder - Transport</t>
  </si>
  <si>
    <t>DFF-Lager, Vesterbygaard</t>
  </si>
  <si>
    <t>Nyt og ubrugt Stævnemateriel langtidsoplagt til senere ibrugtagning</t>
  </si>
  <si>
    <t>DKK</t>
  </si>
  <si>
    <t>Reststøtte Elitefacilitetsudvalget</t>
  </si>
  <si>
    <t>Lagerbeholdning pr. 31.12.2012</t>
  </si>
  <si>
    <t>Indkøbt</t>
  </si>
  <si>
    <t>Oplagt</t>
  </si>
  <si>
    <t>Fraført</t>
  </si>
  <si>
    <t>Leverandør</t>
  </si>
  <si>
    <t>Antal</t>
  </si>
  <si>
    <t>Beskrivelse</t>
  </si>
  <si>
    <t>Pris pr enhed</t>
  </si>
  <si>
    <t>Købspris i alt</t>
  </si>
  <si>
    <t>Netto-værdi</t>
  </si>
  <si>
    <t>PBT Hungary</t>
  </si>
  <si>
    <t>PBT faktura 2011122/2011</t>
  </si>
  <si>
    <t>stk</t>
  </si>
  <si>
    <t>farvede alu-piste i sektioner 18x2 m</t>
  </si>
  <si>
    <t>Fencing Technologies</t>
  </si>
  <si>
    <t>Fencing Technologies faktura FA 1427</t>
  </si>
  <si>
    <t>Rullepiste PISTEG</t>
  </si>
  <si>
    <t>stk.</t>
  </si>
  <si>
    <t>Scoreapparater WSG31</t>
  </si>
  <si>
    <t>Fjernbetjening til Scoreapp SG31</t>
  </si>
  <si>
    <t>,</t>
  </si>
  <si>
    <t>Total</t>
  </si>
  <si>
    <t>Bevægelser 2013</t>
  </si>
  <si>
    <t>Fencing Technologies - del</t>
  </si>
  <si>
    <t>Visiodan</t>
  </si>
  <si>
    <t>DFF medaljer Guld</t>
  </si>
  <si>
    <t>DFF medaljer Sølv</t>
  </si>
  <si>
    <t>DFF medaljer Bronze</t>
  </si>
  <si>
    <t xml:space="preserve">  </t>
  </si>
  <si>
    <t>Lagerbeholdning pr. 31.12.2013</t>
  </si>
  <si>
    <t>DIF kvartalstilskud 1. kvt.</t>
  </si>
  <si>
    <t>PR Feriepenge Januar</t>
  </si>
  <si>
    <t>PR Løn Januar</t>
  </si>
  <si>
    <t>DIF ekstrordinært tilskud 2014</t>
  </si>
  <si>
    <t>DIF husleje kælder 1. kvt.</t>
  </si>
  <si>
    <t>Tilbageførsel af fejlagtig udbetaling SKAT</t>
  </si>
  <si>
    <t>Porto via DIF Januar</t>
  </si>
  <si>
    <t>KB ATP Januar</t>
  </si>
  <si>
    <t>KB Feriepenge Januar</t>
  </si>
  <si>
    <t>KB Løn Januar</t>
  </si>
  <si>
    <t>MVH Honorar dommerudd januar</t>
  </si>
  <si>
    <t>DIF Trænerkursus 2 Dan Bjergvang</t>
  </si>
  <si>
    <t>Fortæring KUF samtaler dobbeltbetalt</t>
  </si>
  <si>
    <t>Lokale KUF samtaler dobbeltbetalt</t>
  </si>
  <si>
    <t>FT Feriepenge januar/februar</t>
  </si>
  <si>
    <t>FT Løn januar/februar</t>
  </si>
  <si>
    <t>Budget 2014</t>
  </si>
  <si>
    <t>NY</t>
  </si>
  <si>
    <t>Vækst i Jylland</t>
  </si>
  <si>
    <t>Løn/Sekreteriatsassistance</t>
  </si>
  <si>
    <t>Løntilskud Glostrup komm./KUF pulje</t>
  </si>
  <si>
    <t>Vækstprojekt - Koncentreret fokus</t>
  </si>
  <si>
    <t>Projektomkostninger</t>
  </si>
  <si>
    <t>DIF-støtte</t>
  </si>
  <si>
    <t>DFF 2014</t>
  </si>
  <si>
    <t>budget</t>
  </si>
  <si>
    <t>DIF, anden støtte</t>
  </si>
  <si>
    <t>DIF kvartalstilskud</t>
  </si>
  <si>
    <t>Vækstprojekt i alt</t>
  </si>
  <si>
    <t>Transport Udviklingskonsulent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</si>
</sst>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1"/>
      <color theme="1"/>
      <name val="Helvetica"/>
    </font>
    <font>
      <sz val="10"/>
      <color theme="1"/>
      <name val="Helvetica"/>
    </font>
    <font>
      <sz val="11"/>
      <color theme="1"/>
      <name val="Helvetica"/>
    </font>
    <font>
      <b/>
      <sz val="9"/>
      <color theme="1"/>
      <name val="Helvetica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Helvetica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48">
    <xf numFmtId="0" fontId="0" fillId="0" borderId="0" xfId="0"/>
    <xf numFmtId="4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1" fillId="0" borderId="0" xfId="0" applyNumberFormat="1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14" fontId="0" fillId="0" borderId="0" xfId="0" applyNumberFormat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15" fillId="0" borderId="0" xfId="1" applyNumberFormat="1" applyFont="1" applyFill="1" applyBorder="1" applyAlignment="1" applyProtection="1"/>
    <xf numFmtId="0" fontId="1" fillId="0" borderId="0" xfId="0" applyFont="1" applyAlignment="1">
      <alignment horizontal="center"/>
    </xf>
    <xf numFmtId="4" fontId="1" fillId="0" borderId="0" xfId="0" applyNumberFormat="1" applyFont="1" applyFill="1" applyBorder="1" applyAlignment="1" applyProtection="1"/>
    <xf numFmtId="1" fontId="0" fillId="0" borderId="0" xfId="0" applyNumberFormat="1"/>
    <xf numFmtId="14" fontId="14" fillId="0" borderId="0" xfId="2" applyNumberFormat="1" applyFont="1" applyFill="1" applyBorder="1" applyAlignment="1" applyProtection="1"/>
    <xf numFmtId="1" fontId="15" fillId="0" borderId="0" xfId="2" applyNumberFormat="1" applyFont="1" applyFill="1" applyBorder="1" applyAlignment="1" applyProtection="1"/>
    <xf numFmtId="0" fontId="14" fillId="0" borderId="0" xfId="1" applyNumberFormat="1" applyFont="1" applyFill="1" applyBorder="1" applyAlignment="1" applyProtection="1"/>
    <xf numFmtId="0" fontId="16" fillId="0" borderId="0" xfId="0" applyFont="1"/>
    <xf numFmtId="4" fontId="14" fillId="0" borderId="0" xfId="2" applyNumberFormat="1" applyFont="1" applyFill="1" applyBorder="1" applyAlignment="1" applyProtection="1"/>
    <xf numFmtId="0" fontId="0" fillId="0" borderId="0" xfId="0" applyAlignment="1">
      <alignment horizontal="right"/>
    </xf>
    <xf numFmtId="4" fontId="1" fillId="0" borderId="0" xfId="0" applyNumberFormat="1" applyFont="1"/>
    <xf numFmtId="14" fontId="1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4" fontId="8" fillId="0" borderId="0" xfId="0" applyNumberFormat="1" applyFont="1" applyAlignment="1">
      <alignment horizontal="right"/>
    </xf>
    <xf numFmtId="14" fontId="17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left"/>
    </xf>
    <xf numFmtId="1" fontId="14" fillId="0" borderId="0" xfId="2" applyNumberFormat="1" applyFont="1" applyFill="1" applyBorder="1" applyAlignment="1" applyProtection="1"/>
    <xf numFmtId="3" fontId="0" fillId="0" borderId="0" xfId="0" applyNumberFormat="1" applyFill="1"/>
    <xf numFmtId="3" fontId="0" fillId="0" borderId="0" xfId="0" applyNumberFormat="1"/>
    <xf numFmtId="0" fontId="20" fillId="0" borderId="0" xfId="0" applyFont="1"/>
    <xf numFmtId="0" fontId="0" fillId="0" borderId="0" xfId="0" applyFont="1"/>
    <xf numFmtId="4" fontId="0" fillId="0" borderId="0" xfId="0" applyNumberFormat="1" applyFill="1"/>
    <xf numFmtId="4" fontId="18" fillId="0" borderId="0" xfId="0" applyNumberFormat="1" applyFont="1" applyFill="1"/>
    <xf numFmtId="4" fontId="19" fillId="0" borderId="0" xfId="0" applyNumberFormat="1" applyFont="1"/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Normal" xfId="0" builtinId="0"/>
    <cellStyle name="Normal 3" xfId="2"/>
    <cellStyle name="Normal_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1-2." connectionId="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"/>
  <sheetViews>
    <sheetView tabSelected="1" zoomScale="110" zoomScaleNormal="110" workbookViewId="0">
      <selection activeCell="D147" sqref="D147"/>
    </sheetView>
  </sheetViews>
  <sheetFormatPr defaultRowHeight="15" x14ac:dyDescent="0.25"/>
  <cols>
    <col min="1" max="1" width="4.7109375" style="41" bestFit="1" customWidth="1"/>
    <col min="2" max="2" width="39.85546875" bestFit="1" customWidth="1"/>
    <col min="3" max="3" width="12.5703125" customWidth="1"/>
    <col min="4" max="4" width="13" customWidth="1"/>
    <col min="5" max="5" width="6.28515625" bestFit="1" customWidth="1"/>
    <col min="6" max="6" width="18.7109375" customWidth="1"/>
  </cols>
  <sheetData>
    <row r="1" spans="1:3" ht="21" x14ac:dyDescent="0.35">
      <c r="B1" s="6" t="s">
        <v>264</v>
      </c>
    </row>
    <row r="2" spans="1:3" x14ac:dyDescent="0.25">
      <c r="B2" s="5" t="s">
        <v>265</v>
      </c>
    </row>
    <row r="4" spans="1:3" x14ac:dyDescent="0.25">
      <c r="C4" s="3" t="s">
        <v>256</v>
      </c>
    </row>
    <row r="5" spans="1:3" x14ac:dyDescent="0.25">
      <c r="B5" s="3" t="s">
        <v>0</v>
      </c>
    </row>
    <row r="6" spans="1:3" x14ac:dyDescent="0.25">
      <c r="A6" s="41">
        <v>1000</v>
      </c>
      <c r="B6" t="s">
        <v>267</v>
      </c>
      <c r="C6" s="1">
        <v>-1572580</v>
      </c>
    </row>
    <row r="7" spans="1:3" x14ac:dyDescent="0.25">
      <c r="A7" s="41">
        <v>1020</v>
      </c>
      <c r="B7" t="s">
        <v>266</v>
      </c>
      <c r="C7" s="1">
        <v>-32787</v>
      </c>
    </row>
    <row r="8" spans="1:3" x14ac:dyDescent="0.25">
      <c r="C8" s="1"/>
    </row>
    <row r="9" spans="1:3" x14ac:dyDescent="0.25">
      <c r="B9" s="3" t="s">
        <v>0</v>
      </c>
      <c r="C9" s="32">
        <f>SUM(C6:C8)</f>
        <v>-1605367</v>
      </c>
    </row>
    <row r="10" spans="1:3" x14ac:dyDescent="0.25">
      <c r="C10" s="1"/>
    </row>
    <row r="11" spans="1:3" x14ac:dyDescent="0.25">
      <c r="B11" s="3" t="s">
        <v>72</v>
      </c>
      <c r="C11" s="1"/>
    </row>
    <row r="12" spans="1:3" x14ac:dyDescent="0.25">
      <c r="A12" s="41">
        <v>1050</v>
      </c>
      <c r="B12" t="s">
        <v>1</v>
      </c>
      <c r="C12" s="32">
        <v>-150000</v>
      </c>
    </row>
    <row r="13" spans="1:3" x14ac:dyDescent="0.25">
      <c r="C13" s="1"/>
    </row>
    <row r="14" spans="1:3" ht="18.75" x14ac:dyDescent="0.3">
      <c r="B14" s="4" t="s">
        <v>9</v>
      </c>
      <c r="C14" s="32">
        <f>+C12+C9</f>
        <v>-1755367</v>
      </c>
    </row>
    <row r="15" spans="1:3" x14ac:dyDescent="0.25">
      <c r="C15" s="1"/>
    </row>
    <row r="16" spans="1:3" x14ac:dyDescent="0.25">
      <c r="C16" s="1"/>
    </row>
    <row r="17" spans="1:7" x14ac:dyDescent="0.25">
      <c r="B17" s="3" t="s">
        <v>10</v>
      </c>
      <c r="C17" s="1"/>
    </row>
    <row r="18" spans="1:7" x14ac:dyDescent="0.25">
      <c r="A18" s="41">
        <v>1201</v>
      </c>
      <c r="B18" t="s">
        <v>2</v>
      </c>
      <c r="C18" s="43">
        <v>0</v>
      </c>
      <c r="G18" s="39"/>
    </row>
    <row r="19" spans="1:7" x14ac:dyDescent="0.25">
      <c r="A19" s="41">
        <v>1300</v>
      </c>
      <c r="B19" t="s">
        <v>3</v>
      </c>
      <c r="C19" s="43">
        <v>-40000</v>
      </c>
      <c r="G19" s="39"/>
    </row>
    <row r="20" spans="1:7" x14ac:dyDescent="0.25">
      <c r="A20" s="41">
        <v>2001</v>
      </c>
      <c r="B20" t="s">
        <v>259</v>
      </c>
      <c r="C20" s="43">
        <v>100000</v>
      </c>
      <c r="G20" s="39"/>
    </row>
    <row r="21" spans="1:7" x14ac:dyDescent="0.25">
      <c r="A21" s="41">
        <v>1711</v>
      </c>
      <c r="B21" t="s">
        <v>260</v>
      </c>
      <c r="C21" s="43">
        <v>-100000</v>
      </c>
      <c r="G21" s="39"/>
    </row>
    <row r="22" spans="1:7" x14ac:dyDescent="0.25">
      <c r="A22" s="41">
        <v>2003</v>
      </c>
      <c r="B22" t="s">
        <v>11</v>
      </c>
      <c r="C22" s="43">
        <v>2600</v>
      </c>
      <c r="G22" s="39"/>
    </row>
    <row r="23" spans="1:7" x14ac:dyDescent="0.25">
      <c r="A23" s="41">
        <v>2010</v>
      </c>
      <c r="B23" t="s">
        <v>12</v>
      </c>
      <c r="C23" s="43">
        <v>4300</v>
      </c>
      <c r="G23" s="39"/>
    </row>
    <row r="24" spans="1:7" x14ac:dyDescent="0.25">
      <c r="A24" s="41">
        <v>2011</v>
      </c>
      <c r="B24" t="s">
        <v>13</v>
      </c>
      <c r="C24" s="43">
        <v>1000</v>
      </c>
      <c r="G24" s="39"/>
    </row>
    <row r="25" spans="1:7" x14ac:dyDescent="0.25">
      <c r="A25" s="41">
        <v>2012</v>
      </c>
      <c r="B25" t="s">
        <v>14</v>
      </c>
      <c r="C25" s="43">
        <v>3500</v>
      </c>
      <c r="G25" s="39"/>
    </row>
    <row r="26" spans="1:7" x14ac:dyDescent="0.25">
      <c r="A26" s="41">
        <v>2014</v>
      </c>
      <c r="B26" t="s">
        <v>15</v>
      </c>
      <c r="C26" s="43">
        <v>7500</v>
      </c>
      <c r="G26" s="39"/>
    </row>
    <row r="27" spans="1:7" x14ac:dyDescent="0.25">
      <c r="A27" s="41">
        <v>2015</v>
      </c>
      <c r="B27" t="s">
        <v>16</v>
      </c>
      <c r="C27" s="43">
        <v>5000</v>
      </c>
      <c r="G27" s="39"/>
    </row>
    <row r="28" spans="1:7" x14ac:dyDescent="0.25">
      <c r="A28" s="41">
        <v>2020</v>
      </c>
      <c r="B28" t="s">
        <v>17</v>
      </c>
      <c r="C28" s="43">
        <v>7500</v>
      </c>
      <c r="G28" s="39"/>
    </row>
    <row r="29" spans="1:7" x14ac:dyDescent="0.25">
      <c r="A29" s="41">
        <v>2021</v>
      </c>
      <c r="B29" t="s">
        <v>18</v>
      </c>
      <c r="C29" s="43">
        <v>2000</v>
      </c>
      <c r="G29" s="39"/>
    </row>
    <row r="30" spans="1:7" x14ac:dyDescent="0.25">
      <c r="A30" s="41">
        <v>2030</v>
      </c>
      <c r="B30" t="s">
        <v>19</v>
      </c>
      <c r="C30" s="43">
        <v>15000</v>
      </c>
      <c r="G30" s="39"/>
    </row>
    <row r="31" spans="1:7" x14ac:dyDescent="0.25">
      <c r="A31" s="41">
        <v>2050</v>
      </c>
      <c r="B31" t="s">
        <v>20</v>
      </c>
      <c r="C31" s="43">
        <v>3500</v>
      </c>
      <c r="G31" s="39"/>
    </row>
    <row r="32" spans="1:7" x14ac:dyDescent="0.25">
      <c r="A32" s="41">
        <v>2070</v>
      </c>
      <c r="B32" t="s">
        <v>21</v>
      </c>
      <c r="C32" s="43">
        <v>7500</v>
      </c>
      <c r="G32" s="39"/>
    </row>
    <row r="33" spans="1:7" x14ac:dyDescent="0.25">
      <c r="A33" s="41">
        <v>2071</v>
      </c>
      <c r="B33" t="s">
        <v>22</v>
      </c>
      <c r="C33" s="43">
        <v>5000</v>
      </c>
      <c r="G33" s="39"/>
    </row>
    <row r="34" spans="1:7" x14ac:dyDescent="0.25">
      <c r="A34" s="41">
        <v>2080</v>
      </c>
      <c r="B34" t="s">
        <v>23</v>
      </c>
      <c r="C34" s="43">
        <v>1000</v>
      </c>
      <c r="G34" s="39"/>
    </row>
    <row r="35" spans="1:7" x14ac:dyDescent="0.25">
      <c r="A35" s="41">
        <v>2090</v>
      </c>
      <c r="B35" t="s">
        <v>24</v>
      </c>
      <c r="C35" s="43">
        <v>1500</v>
      </c>
      <c r="G35" s="39"/>
    </row>
    <row r="36" spans="1:7" x14ac:dyDescent="0.25">
      <c r="C36" s="1"/>
    </row>
    <row r="37" spans="1:7" x14ac:dyDescent="0.25">
      <c r="B37" s="3" t="s">
        <v>25</v>
      </c>
      <c r="C37" s="32">
        <f>SUM(C18:C36)</f>
        <v>26900</v>
      </c>
    </row>
    <row r="38" spans="1:7" x14ac:dyDescent="0.25">
      <c r="C38" s="1"/>
    </row>
    <row r="39" spans="1:7" ht="18.75" x14ac:dyDescent="0.3">
      <c r="B39" s="4" t="s">
        <v>261</v>
      </c>
      <c r="C39" s="1"/>
    </row>
    <row r="40" spans="1:7" x14ac:dyDescent="0.25">
      <c r="A40" s="41" t="s">
        <v>257</v>
      </c>
      <c r="B40" s="42" t="s">
        <v>262</v>
      </c>
      <c r="C40" s="1">
        <v>585000</v>
      </c>
    </row>
    <row r="41" spans="1:7" x14ac:dyDescent="0.25">
      <c r="A41" s="41" t="s">
        <v>257</v>
      </c>
      <c r="B41" s="42" t="s">
        <v>263</v>
      </c>
      <c r="C41" s="1">
        <v>-200625</v>
      </c>
    </row>
    <row r="42" spans="1:7" x14ac:dyDescent="0.25">
      <c r="B42" s="42"/>
      <c r="C42" s="1"/>
    </row>
    <row r="43" spans="1:7" x14ac:dyDescent="0.25">
      <c r="B43" s="3" t="s">
        <v>268</v>
      </c>
      <c r="C43" s="32">
        <f>SUM(C40:C42)</f>
        <v>384375</v>
      </c>
    </row>
    <row r="44" spans="1:7" x14ac:dyDescent="0.25">
      <c r="C44" s="1"/>
    </row>
    <row r="45" spans="1:7" ht="18.75" x14ac:dyDescent="0.3">
      <c r="B45" s="4" t="s">
        <v>73</v>
      </c>
      <c r="C45" s="1"/>
    </row>
    <row r="46" spans="1:7" x14ac:dyDescent="0.25">
      <c r="A46" s="41">
        <v>3002</v>
      </c>
      <c r="B46" t="s">
        <v>28</v>
      </c>
      <c r="C46" s="44">
        <v>340489</v>
      </c>
      <c r="F46" s="40"/>
    </row>
    <row r="47" spans="1:7" x14ac:dyDescent="0.25">
      <c r="A47" s="41">
        <v>1710</v>
      </c>
      <c r="B47" t="s">
        <v>7</v>
      </c>
      <c r="C47" s="43">
        <v>-170000</v>
      </c>
    </row>
    <row r="48" spans="1:7" x14ac:dyDescent="0.25">
      <c r="A48" s="41">
        <v>30020</v>
      </c>
      <c r="B48" t="s">
        <v>258</v>
      </c>
      <c r="C48" s="43">
        <v>143000</v>
      </c>
    </row>
    <row r="49" spans="1:3" x14ac:dyDescent="0.25">
      <c r="A49" s="41">
        <v>3003</v>
      </c>
      <c r="B49" t="s">
        <v>269</v>
      </c>
      <c r="C49" s="43">
        <v>10000</v>
      </c>
    </row>
    <row r="50" spans="1:3" x14ac:dyDescent="0.25">
      <c r="A50" s="41">
        <v>3004</v>
      </c>
      <c r="B50" t="s">
        <v>29</v>
      </c>
      <c r="C50" s="43">
        <v>1500</v>
      </c>
    </row>
    <row r="51" spans="1:3" x14ac:dyDescent="0.25">
      <c r="A51" s="41">
        <v>3005</v>
      </c>
      <c r="B51" t="s">
        <v>30</v>
      </c>
      <c r="C51" s="43">
        <v>6000</v>
      </c>
    </row>
    <row r="52" spans="1:3" x14ac:dyDescent="0.25">
      <c r="A52" s="41">
        <v>3000</v>
      </c>
      <c r="B52" t="s">
        <v>26</v>
      </c>
      <c r="C52" s="43">
        <v>20000</v>
      </c>
    </row>
    <row r="53" spans="1:3" x14ac:dyDescent="0.25">
      <c r="A53" s="41">
        <v>3001</v>
      </c>
      <c r="B53" t="s">
        <v>27</v>
      </c>
      <c r="C53" s="43">
        <v>27000</v>
      </c>
    </row>
    <row r="54" spans="1:3" x14ac:dyDescent="0.25">
      <c r="A54" s="41">
        <v>3010</v>
      </c>
      <c r="B54" t="s">
        <v>74</v>
      </c>
      <c r="C54" s="43">
        <v>37000</v>
      </c>
    </row>
    <row r="55" spans="1:3" x14ac:dyDescent="0.25">
      <c r="A55" s="41">
        <v>3011</v>
      </c>
      <c r="B55" t="s">
        <v>31</v>
      </c>
      <c r="C55" s="43">
        <v>43000</v>
      </c>
    </row>
    <row r="56" spans="1:3" x14ac:dyDescent="0.25">
      <c r="A56" s="41">
        <v>3012</v>
      </c>
      <c r="B56" t="s">
        <v>32</v>
      </c>
      <c r="C56" s="43">
        <v>-6000</v>
      </c>
    </row>
    <row r="57" spans="1:3" x14ac:dyDescent="0.25">
      <c r="A57" s="41">
        <v>3031</v>
      </c>
      <c r="B57" t="s">
        <v>23</v>
      </c>
      <c r="C57" s="43">
        <v>3000</v>
      </c>
    </row>
    <row r="58" spans="1:3" x14ac:dyDescent="0.25">
      <c r="A58" s="41">
        <v>3033</v>
      </c>
      <c r="B58" t="s">
        <v>34</v>
      </c>
      <c r="C58" s="43">
        <v>4000</v>
      </c>
    </row>
    <row r="59" spans="1:3" x14ac:dyDescent="0.25">
      <c r="A59" s="41">
        <v>3070</v>
      </c>
      <c r="B59" t="s">
        <v>36</v>
      </c>
      <c r="C59" s="43">
        <v>-12200</v>
      </c>
    </row>
    <row r="60" spans="1:3" x14ac:dyDescent="0.25">
      <c r="C60" s="1"/>
    </row>
    <row r="61" spans="1:3" x14ac:dyDescent="0.25">
      <c r="B61" s="3" t="s">
        <v>75</v>
      </c>
      <c r="C61" s="32">
        <f>SUM(C46:C60)</f>
        <v>446789</v>
      </c>
    </row>
    <row r="62" spans="1:3" x14ac:dyDescent="0.25">
      <c r="C62" s="1"/>
    </row>
    <row r="63" spans="1:3" ht="18.75" x14ac:dyDescent="0.3">
      <c r="B63" s="4" t="s">
        <v>37</v>
      </c>
      <c r="C63" s="1"/>
    </row>
    <row r="64" spans="1:3" x14ac:dyDescent="0.25">
      <c r="A64" s="41">
        <v>4000</v>
      </c>
      <c r="B64" t="s">
        <v>8</v>
      </c>
      <c r="C64" s="43">
        <v>150000</v>
      </c>
    </row>
    <row r="65" spans="1:3" x14ac:dyDescent="0.25">
      <c r="A65" s="41">
        <v>1800</v>
      </c>
      <c r="B65" t="s">
        <v>76</v>
      </c>
      <c r="C65" s="43">
        <v>-135000</v>
      </c>
    </row>
    <row r="66" spans="1:3" x14ac:dyDescent="0.25">
      <c r="A66" s="41">
        <v>4001</v>
      </c>
      <c r="B66" t="s">
        <v>77</v>
      </c>
      <c r="C66" s="43">
        <v>5000</v>
      </c>
    </row>
    <row r="67" spans="1:3" x14ac:dyDescent="0.25">
      <c r="A67" s="41">
        <v>4010</v>
      </c>
      <c r="B67" t="s">
        <v>78</v>
      </c>
      <c r="C67" s="43">
        <v>27000</v>
      </c>
    </row>
    <row r="68" spans="1:3" x14ac:dyDescent="0.25">
      <c r="A68" s="41">
        <v>4030</v>
      </c>
      <c r="B68" t="s">
        <v>38</v>
      </c>
      <c r="C68" s="43">
        <v>51500</v>
      </c>
    </row>
    <row r="69" spans="1:3" x14ac:dyDescent="0.25">
      <c r="A69" s="41">
        <v>4031</v>
      </c>
      <c r="B69" t="s">
        <v>15</v>
      </c>
      <c r="C69" s="43">
        <v>1000</v>
      </c>
    </row>
    <row r="70" spans="1:3" x14ac:dyDescent="0.25">
      <c r="A70" s="41">
        <v>4040</v>
      </c>
      <c r="B70" t="s">
        <v>23</v>
      </c>
      <c r="C70" s="43">
        <v>8000</v>
      </c>
    </row>
    <row r="71" spans="1:3" x14ac:dyDescent="0.25">
      <c r="A71" s="41">
        <v>4042</v>
      </c>
      <c r="B71" t="s">
        <v>34</v>
      </c>
      <c r="C71" s="43">
        <v>3000</v>
      </c>
    </row>
    <row r="72" spans="1:3" x14ac:dyDescent="0.25">
      <c r="A72" s="41">
        <v>4043</v>
      </c>
      <c r="B72" t="s">
        <v>35</v>
      </c>
      <c r="C72" s="43">
        <v>2000</v>
      </c>
    </row>
    <row r="73" spans="1:3" x14ac:dyDescent="0.25">
      <c r="A73" s="41">
        <v>5120</v>
      </c>
      <c r="B73" t="s">
        <v>52</v>
      </c>
      <c r="C73" s="43">
        <v>15000</v>
      </c>
    </row>
    <row r="74" spans="1:3" x14ac:dyDescent="0.25">
      <c r="A74" s="41">
        <v>5135</v>
      </c>
      <c r="B74" t="s">
        <v>79</v>
      </c>
      <c r="C74" s="43">
        <v>79875</v>
      </c>
    </row>
    <row r="75" spans="1:3" x14ac:dyDescent="0.25">
      <c r="C75" s="1"/>
    </row>
    <row r="76" spans="1:3" x14ac:dyDescent="0.25">
      <c r="B76" s="3" t="s">
        <v>39</v>
      </c>
      <c r="C76" s="32">
        <f>SUM(C64:C74)</f>
        <v>207375</v>
      </c>
    </row>
    <row r="77" spans="1:3" x14ac:dyDescent="0.25">
      <c r="C77" s="1"/>
    </row>
    <row r="78" spans="1:3" ht="18.75" x14ac:dyDescent="0.3">
      <c r="B78" s="4" t="s">
        <v>80</v>
      </c>
      <c r="C78" s="1"/>
    </row>
    <row r="79" spans="1:3" x14ac:dyDescent="0.25">
      <c r="A79" s="41">
        <v>4500</v>
      </c>
      <c r="B79" t="s">
        <v>81</v>
      </c>
      <c r="C79" s="1">
        <v>18000</v>
      </c>
    </row>
    <row r="80" spans="1:3" x14ac:dyDescent="0.25">
      <c r="A80" s="41">
        <v>4510</v>
      </c>
      <c r="B80" t="s">
        <v>82</v>
      </c>
      <c r="C80" s="1">
        <v>10000</v>
      </c>
    </row>
    <row r="81" spans="1:3" x14ac:dyDescent="0.25">
      <c r="C81" s="1"/>
    </row>
    <row r="82" spans="1:3" x14ac:dyDescent="0.25">
      <c r="B82" s="3" t="s">
        <v>83</v>
      </c>
      <c r="C82" s="32">
        <f>SUM(C79:C81)</f>
        <v>28000</v>
      </c>
    </row>
    <row r="83" spans="1:3" x14ac:dyDescent="0.25">
      <c r="C83" s="1"/>
    </row>
    <row r="84" spans="1:3" ht="18.75" x14ac:dyDescent="0.3">
      <c r="B84" s="4" t="s">
        <v>40</v>
      </c>
      <c r="C84" s="1"/>
    </row>
    <row r="85" spans="1:3" x14ac:dyDescent="0.25">
      <c r="C85" s="1"/>
    </row>
    <row r="86" spans="1:3" x14ac:dyDescent="0.25">
      <c r="B86" s="7" t="s">
        <v>84</v>
      </c>
      <c r="C86" s="1"/>
    </row>
    <row r="87" spans="1:3" x14ac:dyDescent="0.25">
      <c r="A87" s="41">
        <v>1400</v>
      </c>
      <c r="B87" t="s">
        <v>4</v>
      </c>
      <c r="C87" s="43">
        <v>-25000</v>
      </c>
    </row>
    <row r="88" spans="1:3" x14ac:dyDescent="0.25">
      <c r="A88" s="41">
        <v>1401</v>
      </c>
      <c r="B88" t="s">
        <v>5</v>
      </c>
      <c r="C88" s="43">
        <v>-180000</v>
      </c>
    </row>
    <row r="89" spans="1:3" x14ac:dyDescent="0.25">
      <c r="A89" s="41">
        <v>1410</v>
      </c>
      <c r="B89" t="s">
        <v>6</v>
      </c>
      <c r="C89" s="43">
        <v>-15000</v>
      </c>
    </row>
    <row r="90" spans="1:3" x14ac:dyDescent="0.25">
      <c r="A90" s="41">
        <v>5020</v>
      </c>
      <c r="B90" t="s">
        <v>85</v>
      </c>
      <c r="C90" s="43">
        <v>55000</v>
      </c>
    </row>
    <row r="91" spans="1:3" x14ac:dyDescent="0.25">
      <c r="A91" s="41">
        <v>5030</v>
      </c>
      <c r="B91" t="s">
        <v>43</v>
      </c>
      <c r="C91" s="43">
        <v>27000</v>
      </c>
    </row>
    <row r="92" spans="1:3" x14ac:dyDescent="0.25">
      <c r="A92" s="41">
        <v>5060</v>
      </c>
      <c r="B92" t="s">
        <v>44</v>
      </c>
      <c r="C92" s="43">
        <v>15000</v>
      </c>
    </row>
    <row r="93" spans="1:3" x14ac:dyDescent="0.25">
      <c r="A93" s="41">
        <v>5061</v>
      </c>
      <c r="B93" t="s">
        <v>86</v>
      </c>
      <c r="C93" s="43">
        <v>60000</v>
      </c>
    </row>
    <row r="94" spans="1:3" x14ac:dyDescent="0.25">
      <c r="A94" s="41">
        <v>5062</v>
      </c>
      <c r="B94" t="s">
        <v>34</v>
      </c>
      <c r="C94" s="43">
        <v>270000</v>
      </c>
    </row>
    <row r="95" spans="1:3" x14ac:dyDescent="0.25">
      <c r="A95" s="41">
        <v>5063</v>
      </c>
      <c r="B95" t="s">
        <v>45</v>
      </c>
      <c r="C95" s="43">
        <v>20000</v>
      </c>
    </row>
    <row r="96" spans="1:3" x14ac:dyDescent="0.25">
      <c r="A96" s="41">
        <v>5065</v>
      </c>
      <c r="B96" t="s">
        <v>71</v>
      </c>
      <c r="C96" s="43">
        <v>20000</v>
      </c>
    </row>
    <row r="97" spans="1:3" x14ac:dyDescent="0.25">
      <c r="B97" s="7" t="s">
        <v>46</v>
      </c>
      <c r="C97" s="1"/>
    </row>
    <row r="98" spans="1:3" x14ac:dyDescent="0.25">
      <c r="A98" s="41">
        <v>5070</v>
      </c>
      <c r="B98" t="s">
        <v>46</v>
      </c>
      <c r="C98" s="1">
        <v>5000</v>
      </c>
    </row>
    <row r="99" spans="1:3" x14ac:dyDescent="0.25">
      <c r="A99" s="41">
        <v>5071</v>
      </c>
      <c r="B99" t="s">
        <v>23</v>
      </c>
      <c r="C99" s="1">
        <v>2000</v>
      </c>
    </row>
    <row r="100" spans="1:3" x14ac:dyDescent="0.25">
      <c r="B100" s="7" t="s">
        <v>87</v>
      </c>
      <c r="C100" s="1"/>
    </row>
    <row r="101" spans="1:3" x14ac:dyDescent="0.25">
      <c r="A101" s="41">
        <v>5080</v>
      </c>
      <c r="B101" t="s">
        <v>47</v>
      </c>
      <c r="C101" s="1">
        <v>15000</v>
      </c>
    </row>
    <row r="102" spans="1:3" x14ac:dyDescent="0.25">
      <c r="A102" s="41">
        <v>5081</v>
      </c>
      <c r="B102" t="s">
        <v>48</v>
      </c>
      <c r="C102" s="1">
        <v>0</v>
      </c>
    </row>
    <row r="103" spans="1:3" x14ac:dyDescent="0.25">
      <c r="A103" s="41">
        <v>5082</v>
      </c>
      <c r="B103" t="s">
        <v>49</v>
      </c>
      <c r="C103" s="1">
        <v>55000</v>
      </c>
    </row>
    <row r="104" spans="1:3" x14ac:dyDescent="0.25">
      <c r="A104" s="41">
        <v>5083</v>
      </c>
      <c r="B104" t="s">
        <v>50</v>
      </c>
      <c r="C104" s="1">
        <v>60000</v>
      </c>
    </row>
    <row r="105" spans="1:3" x14ac:dyDescent="0.25">
      <c r="A105" s="41">
        <v>5085</v>
      </c>
      <c r="B105" t="s">
        <v>70</v>
      </c>
      <c r="C105" s="1">
        <v>12000</v>
      </c>
    </row>
    <row r="106" spans="1:3" x14ac:dyDescent="0.25">
      <c r="C106" s="1"/>
    </row>
    <row r="107" spans="1:3" x14ac:dyDescent="0.25">
      <c r="B107" s="3" t="s">
        <v>88</v>
      </c>
      <c r="C107" s="32">
        <f>SUM(C87:C106)</f>
        <v>396000</v>
      </c>
    </row>
    <row r="108" spans="1:3" x14ac:dyDescent="0.25">
      <c r="C108" s="1"/>
    </row>
    <row r="109" spans="1:3" ht="18.75" x14ac:dyDescent="0.3">
      <c r="B109" s="4" t="s">
        <v>89</v>
      </c>
      <c r="C109" s="1"/>
    </row>
    <row r="110" spans="1:3" x14ac:dyDescent="0.25">
      <c r="A110" s="41">
        <v>5010</v>
      </c>
      <c r="B110" t="s">
        <v>41</v>
      </c>
      <c r="C110" s="1">
        <v>30000</v>
      </c>
    </row>
    <row r="111" spans="1:3" x14ac:dyDescent="0.25">
      <c r="A111" s="41">
        <v>5011</v>
      </c>
      <c r="B111" t="s">
        <v>42</v>
      </c>
      <c r="C111" s="1">
        <v>0</v>
      </c>
    </row>
    <row r="112" spans="1:3" x14ac:dyDescent="0.25">
      <c r="C112" s="1"/>
    </row>
    <row r="113" spans="1:3" x14ac:dyDescent="0.25">
      <c r="B113" s="7" t="s">
        <v>90</v>
      </c>
      <c r="C113" s="1"/>
    </row>
    <row r="114" spans="1:3" x14ac:dyDescent="0.25">
      <c r="A114" s="41">
        <v>5090</v>
      </c>
      <c r="B114" t="s">
        <v>51</v>
      </c>
      <c r="C114" s="1">
        <v>50000</v>
      </c>
    </row>
    <row r="115" spans="1:3" x14ac:dyDescent="0.25">
      <c r="A115" s="41">
        <v>5091</v>
      </c>
      <c r="B115" t="s">
        <v>67</v>
      </c>
      <c r="C115" s="1">
        <v>26000</v>
      </c>
    </row>
    <row r="116" spans="1:3" x14ac:dyDescent="0.25">
      <c r="C116" s="1"/>
    </row>
    <row r="117" spans="1:3" x14ac:dyDescent="0.25">
      <c r="A117" s="41">
        <v>7000</v>
      </c>
      <c r="B117" t="s">
        <v>65</v>
      </c>
      <c r="C117" s="1">
        <v>20000</v>
      </c>
    </row>
    <row r="118" spans="1:3" x14ac:dyDescent="0.25">
      <c r="A118" s="41">
        <v>7040</v>
      </c>
      <c r="B118" t="s">
        <v>66</v>
      </c>
      <c r="C118" s="1">
        <v>30000</v>
      </c>
    </row>
    <row r="119" spans="1:3" x14ac:dyDescent="0.25">
      <c r="C119" s="1"/>
    </row>
    <row r="120" spans="1:3" x14ac:dyDescent="0.25">
      <c r="B120" s="3" t="s">
        <v>68</v>
      </c>
      <c r="C120" s="32">
        <f>SUM(C110:C119)</f>
        <v>156000</v>
      </c>
    </row>
    <row r="121" spans="1:3" x14ac:dyDescent="0.25">
      <c r="C121" s="1"/>
    </row>
    <row r="122" spans="1:3" ht="18.75" x14ac:dyDescent="0.3">
      <c r="B122" s="4" t="s">
        <v>53</v>
      </c>
      <c r="C122" s="1"/>
    </row>
    <row r="123" spans="1:3" x14ac:dyDescent="0.25">
      <c r="A123" s="41">
        <v>6000</v>
      </c>
      <c r="B123" t="s">
        <v>54</v>
      </c>
      <c r="C123" s="43">
        <v>14000</v>
      </c>
    </row>
    <row r="124" spans="1:3" x14ac:dyDescent="0.25">
      <c r="A124" s="41">
        <v>60001</v>
      </c>
      <c r="B124" t="s">
        <v>205</v>
      </c>
      <c r="C124" s="43">
        <v>12000</v>
      </c>
    </row>
    <row r="125" spans="1:3" x14ac:dyDescent="0.25">
      <c r="A125" s="41">
        <v>60002</v>
      </c>
      <c r="B125" t="s">
        <v>55</v>
      </c>
      <c r="C125" s="43">
        <v>6000</v>
      </c>
    </row>
    <row r="126" spans="1:3" x14ac:dyDescent="0.25">
      <c r="A126" s="41">
        <v>6001</v>
      </c>
      <c r="B126" t="s">
        <v>56</v>
      </c>
      <c r="C126" s="43">
        <v>2000</v>
      </c>
    </row>
    <row r="127" spans="1:3" x14ac:dyDescent="0.25">
      <c r="A127" s="41">
        <v>60011</v>
      </c>
      <c r="B127" t="s">
        <v>57</v>
      </c>
      <c r="C127" s="43">
        <v>6000</v>
      </c>
    </row>
    <row r="128" spans="1:3" x14ac:dyDescent="0.25">
      <c r="A128" s="41">
        <v>60012</v>
      </c>
      <c r="B128" t="s">
        <v>58</v>
      </c>
      <c r="C128" s="43">
        <v>5000</v>
      </c>
    </row>
    <row r="129" spans="1:3" x14ac:dyDescent="0.25">
      <c r="A129" s="41">
        <v>6002</v>
      </c>
      <c r="B129" t="s">
        <v>59</v>
      </c>
      <c r="C129" s="43">
        <v>4000</v>
      </c>
    </row>
    <row r="130" spans="1:3" x14ac:dyDescent="0.25">
      <c r="A130" s="41">
        <v>60021</v>
      </c>
      <c r="B130" t="s">
        <v>60</v>
      </c>
      <c r="C130" s="43">
        <v>22000</v>
      </c>
    </row>
    <row r="131" spans="1:3" x14ac:dyDescent="0.25">
      <c r="A131" s="41">
        <v>60022</v>
      </c>
      <c r="B131" t="s">
        <v>61</v>
      </c>
      <c r="C131" s="43">
        <v>3000</v>
      </c>
    </row>
    <row r="132" spans="1:3" x14ac:dyDescent="0.25">
      <c r="B132" s="3" t="s">
        <v>62</v>
      </c>
      <c r="C132" s="32">
        <f>SUM(C123:C131)</f>
        <v>74000</v>
      </c>
    </row>
    <row r="133" spans="1:3" x14ac:dyDescent="0.25">
      <c r="C133" s="1"/>
    </row>
    <row r="134" spans="1:3" ht="18.75" x14ac:dyDescent="0.3">
      <c r="B134" s="4" t="s">
        <v>63</v>
      </c>
      <c r="C134" s="1"/>
    </row>
    <row r="135" spans="1:3" x14ac:dyDescent="0.25">
      <c r="A135" s="41">
        <v>6500</v>
      </c>
      <c r="B135" t="s">
        <v>23</v>
      </c>
      <c r="C135" s="1">
        <v>12000</v>
      </c>
    </row>
    <row r="136" spans="1:3" x14ac:dyDescent="0.25">
      <c r="A136" s="41">
        <v>6501</v>
      </c>
      <c r="B136" t="s">
        <v>35</v>
      </c>
      <c r="C136" s="1">
        <v>2000</v>
      </c>
    </row>
    <row r="137" spans="1:3" x14ac:dyDescent="0.25">
      <c r="A137" s="41">
        <v>6502</v>
      </c>
      <c r="B137" t="s">
        <v>34</v>
      </c>
      <c r="C137" s="1">
        <v>6000</v>
      </c>
    </row>
    <row r="138" spans="1:3" x14ac:dyDescent="0.25">
      <c r="A138" s="41">
        <v>6503</v>
      </c>
      <c r="B138" t="s">
        <v>33</v>
      </c>
      <c r="C138" s="1"/>
    </row>
    <row r="139" spans="1:3" x14ac:dyDescent="0.25">
      <c r="A139" s="41">
        <v>6510</v>
      </c>
      <c r="B139" t="s">
        <v>64</v>
      </c>
      <c r="C139" s="1">
        <v>5000</v>
      </c>
    </row>
    <row r="140" spans="1:3" x14ac:dyDescent="0.25">
      <c r="A140" s="41">
        <v>1010</v>
      </c>
      <c r="B140" t="s">
        <v>91</v>
      </c>
      <c r="C140" s="1">
        <v>-10000</v>
      </c>
    </row>
    <row r="141" spans="1:3" x14ac:dyDescent="0.25">
      <c r="B141" s="3" t="s">
        <v>92</v>
      </c>
      <c r="C141" s="32">
        <f>SUM(C135:C140)</f>
        <v>15000</v>
      </c>
    </row>
    <row r="142" spans="1:3" x14ac:dyDescent="0.25">
      <c r="B142" s="3"/>
      <c r="C142" s="1"/>
    </row>
    <row r="143" spans="1:3" ht="18.75" x14ac:dyDescent="0.3">
      <c r="B143" s="4" t="s">
        <v>69</v>
      </c>
      <c r="C143" s="32">
        <f>+C141+C132+C120+C107+C82+C76+C61+C43+C37</f>
        <v>1734439</v>
      </c>
    </row>
    <row r="144" spans="1:3" x14ac:dyDescent="0.25">
      <c r="C144" s="1"/>
    </row>
    <row r="145" spans="2:4" x14ac:dyDescent="0.25">
      <c r="B145" t="s">
        <v>111</v>
      </c>
      <c r="C145" s="45">
        <f>+C14+C143</f>
        <v>-20928</v>
      </c>
    </row>
    <row r="148" spans="2:4" ht="18.75" x14ac:dyDescent="0.3">
      <c r="B148" s="4"/>
    </row>
    <row r="153" spans="2:4" x14ac:dyDescent="0.25">
      <c r="D153" s="1"/>
    </row>
    <row r="155" spans="2:4" x14ac:dyDescent="0.25">
      <c r="D155" s="1"/>
    </row>
    <row r="158" spans="2:4" x14ac:dyDescent="0.25">
      <c r="D158" s="1"/>
    </row>
    <row r="159" spans="2:4" x14ac:dyDescent="0.25">
      <c r="D159" s="1"/>
    </row>
    <row r="160" spans="2:4" x14ac:dyDescent="0.25">
      <c r="D160" s="1"/>
    </row>
    <row r="162" spans="4:4" x14ac:dyDescent="0.25">
      <c r="D162" s="1"/>
    </row>
    <row r="164" spans="4:4" x14ac:dyDescent="0.25">
      <c r="D164" s="1"/>
    </row>
    <row r="167" spans="4:4" x14ac:dyDescent="0.25">
      <c r="D167" s="1"/>
    </row>
    <row r="174" spans="4:4" x14ac:dyDescent="0.25">
      <c r="D174" s="1"/>
    </row>
    <row r="176" spans="4:4" x14ac:dyDescent="0.25">
      <c r="D176" s="1"/>
    </row>
    <row r="181" spans="3:4" x14ac:dyDescent="0.25">
      <c r="C181" s="1"/>
      <c r="D181" s="1"/>
    </row>
    <row r="182" spans="3:4" x14ac:dyDescent="0.25">
      <c r="D182" s="1"/>
    </row>
    <row r="184" spans="3:4" x14ac:dyDescent="0.25">
      <c r="D184" s="1"/>
    </row>
    <row r="187" spans="3:4" x14ac:dyDescent="0.25">
      <c r="D187" s="1"/>
    </row>
    <row r="188" spans="3:4" x14ac:dyDescent="0.25">
      <c r="D188" s="1"/>
    </row>
    <row r="193" spans="4:4" x14ac:dyDescent="0.25">
      <c r="D193" s="1"/>
    </row>
    <row r="196" spans="4:4" x14ac:dyDescent="0.25">
      <c r="D196" s="1"/>
    </row>
    <row r="198" spans="4:4" x14ac:dyDescent="0.25">
      <c r="D198" s="1"/>
    </row>
    <row r="256" spans="4:7" x14ac:dyDescent="0.25">
      <c r="D256" s="10"/>
      <c r="E256" s="10"/>
      <c r="F256" s="10"/>
      <c r="G256" s="10"/>
    </row>
    <row r="257" spans="4:7" x14ac:dyDescent="0.25">
      <c r="D257" s="10"/>
      <c r="E257" s="10"/>
      <c r="F257" s="10"/>
      <c r="G257" s="10"/>
    </row>
    <row r="258" spans="4:7" x14ac:dyDescent="0.25">
      <c r="D258" s="10"/>
      <c r="E258" s="10"/>
      <c r="F258" s="10"/>
      <c r="G258" s="10"/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257"/>
  <sheetViews>
    <sheetView zoomScale="60" zoomScaleNormal="60" workbookViewId="0">
      <selection activeCell="E80" sqref="E80"/>
    </sheetView>
  </sheetViews>
  <sheetFormatPr defaultColWidth="8.85546875" defaultRowHeight="12.75" x14ac:dyDescent="0.2"/>
  <cols>
    <col min="1" max="1" width="19" style="10" bestFit="1" customWidth="1"/>
    <col min="2" max="2" width="9.7109375" style="10" bestFit="1" customWidth="1"/>
    <col min="3" max="3" width="13.85546875" style="10" bestFit="1" customWidth="1"/>
    <col min="4" max="4" width="7.7109375" style="10" customWidth="1"/>
    <col min="5" max="5" width="35.5703125" style="10" bestFit="1" customWidth="1"/>
    <col min="6" max="6" width="13.42578125" style="10" bestFit="1" customWidth="1"/>
    <col min="7" max="16384" width="8.85546875" style="10"/>
  </cols>
  <sheetData>
    <row r="1" spans="1:6" ht="15" x14ac:dyDescent="0.2">
      <c r="A1" s="9" t="s">
        <v>93</v>
      </c>
      <c r="B1" s="9" t="s">
        <v>94</v>
      </c>
      <c r="C1" s="9" t="s">
        <v>112</v>
      </c>
      <c r="D1" s="9" t="s">
        <v>113</v>
      </c>
      <c r="E1" s="9" t="s">
        <v>95</v>
      </c>
      <c r="F1" s="9" t="s">
        <v>96</v>
      </c>
    </row>
    <row r="2" spans="1:6" ht="14.25" hidden="1" x14ac:dyDescent="0.2">
      <c r="A2" s="11">
        <v>41640</v>
      </c>
      <c r="B2" s="12">
        <v>5066</v>
      </c>
      <c r="C2" s="13">
        <v>1000</v>
      </c>
      <c r="D2" s="13">
        <v>9000</v>
      </c>
      <c r="E2" s="13" t="s">
        <v>240</v>
      </c>
      <c r="F2" s="14">
        <v>-393145</v>
      </c>
    </row>
    <row r="3" spans="1:6" ht="14.25" hidden="1" x14ac:dyDescent="0.2">
      <c r="A3" s="11">
        <v>41640</v>
      </c>
      <c r="B3" s="12">
        <v>5065</v>
      </c>
      <c r="C3" s="13">
        <v>1020</v>
      </c>
      <c r="D3" s="13">
        <v>9000</v>
      </c>
      <c r="E3" s="13" t="s">
        <v>243</v>
      </c>
      <c r="F3" s="14">
        <v>-32787</v>
      </c>
    </row>
    <row r="4" spans="1:6" ht="14.25" hidden="1" x14ac:dyDescent="0.2">
      <c r="A4" s="11">
        <v>41660</v>
      </c>
      <c r="B4" s="12">
        <v>5025</v>
      </c>
      <c r="C4" s="13">
        <v>1201</v>
      </c>
      <c r="D4" s="13">
        <v>9700</v>
      </c>
      <c r="E4" s="13" t="s">
        <v>151</v>
      </c>
      <c r="F4" s="12">
        <v>-500</v>
      </c>
    </row>
    <row r="5" spans="1:6" ht="14.25" hidden="1" x14ac:dyDescent="0.2">
      <c r="A5" s="11">
        <v>41662</v>
      </c>
      <c r="B5" s="12">
        <v>5027</v>
      </c>
      <c r="C5" s="13">
        <v>1201</v>
      </c>
      <c r="D5" s="13">
        <v>9700</v>
      </c>
      <c r="E5" s="13" t="s">
        <v>154</v>
      </c>
      <c r="F5" s="12">
        <v>-500</v>
      </c>
    </row>
    <row r="6" spans="1:6" ht="14.25" hidden="1" x14ac:dyDescent="0.2">
      <c r="A6" s="11">
        <v>41668</v>
      </c>
      <c r="B6" s="12">
        <v>5035</v>
      </c>
      <c r="C6" s="13">
        <v>1201</v>
      </c>
      <c r="D6" s="13">
        <v>9700</v>
      </c>
      <c r="E6" s="13" t="s">
        <v>164</v>
      </c>
      <c r="F6" s="14">
        <v>-1000</v>
      </c>
    </row>
    <row r="7" spans="1:6" ht="14.25" hidden="1" x14ac:dyDescent="0.2">
      <c r="A7" s="11">
        <v>41688</v>
      </c>
      <c r="B7" s="12">
        <v>5054</v>
      </c>
      <c r="C7" s="13">
        <v>1201</v>
      </c>
      <c r="D7" s="13">
        <v>9700</v>
      </c>
      <c r="E7" s="13" t="s">
        <v>151</v>
      </c>
      <c r="F7" s="12">
        <v>-250</v>
      </c>
    </row>
    <row r="8" spans="1:6" ht="14.25" hidden="1" x14ac:dyDescent="0.2">
      <c r="A8" s="11">
        <v>41640</v>
      </c>
      <c r="B8" s="12">
        <v>5067</v>
      </c>
      <c r="C8" s="13">
        <v>2000</v>
      </c>
      <c r="D8" s="13">
        <v>4500</v>
      </c>
      <c r="E8" s="13" t="s">
        <v>244</v>
      </c>
      <c r="F8" s="12">
        <v>570.19000000000005</v>
      </c>
    </row>
    <row r="9" spans="1:6" ht="14.25" hidden="1" x14ac:dyDescent="0.2">
      <c r="A9" s="11">
        <v>41663</v>
      </c>
      <c r="B9" s="12">
        <v>5068</v>
      </c>
      <c r="C9" s="13">
        <v>2001</v>
      </c>
      <c r="D9" s="13">
        <v>4050</v>
      </c>
      <c r="E9" s="13" t="s">
        <v>241</v>
      </c>
      <c r="F9" s="12">
        <v>37.5</v>
      </c>
    </row>
    <row r="10" spans="1:6" ht="14.25" hidden="1" x14ac:dyDescent="0.2">
      <c r="A10" s="11">
        <v>41663</v>
      </c>
      <c r="B10" s="12">
        <v>5068</v>
      </c>
      <c r="C10" s="13">
        <v>2001</v>
      </c>
      <c r="D10" s="13">
        <v>4000</v>
      </c>
      <c r="E10" s="13" t="s">
        <v>242</v>
      </c>
      <c r="F10" s="14">
        <v>2500</v>
      </c>
    </row>
    <row r="11" spans="1:6" ht="14.25" hidden="1" x14ac:dyDescent="0.2">
      <c r="A11" s="11">
        <v>41695</v>
      </c>
      <c r="B11" s="12">
        <v>5073</v>
      </c>
      <c r="C11" s="13">
        <v>2001</v>
      </c>
      <c r="D11" s="13">
        <v>4050</v>
      </c>
      <c r="E11" s="13" t="s">
        <v>108</v>
      </c>
      <c r="F11" s="12">
        <v>37.5</v>
      </c>
    </row>
    <row r="12" spans="1:6" ht="14.25" hidden="1" x14ac:dyDescent="0.2">
      <c r="A12" s="11">
        <v>41695</v>
      </c>
      <c r="B12" s="12">
        <v>5073</v>
      </c>
      <c r="C12" s="13">
        <v>2001</v>
      </c>
      <c r="D12" s="13">
        <v>4000</v>
      </c>
      <c r="E12" s="13" t="s">
        <v>109</v>
      </c>
      <c r="F12" s="14">
        <v>2500</v>
      </c>
    </row>
    <row r="13" spans="1:6" ht="14.25" hidden="1" x14ac:dyDescent="0.2">
      <c r="A13" s="11">
        <v>41656</v>
      </c>
      <c r="B13" s="12">
        <v>5070</v>
      </c>
      <c r="C13" s="13">
        <v>2011</v>
      </c>
      <c r="D13" s="13">
        <v>1200</v>
      </c>
      <c r="E13" s="13" t="s">
        <v>246</v>
      </c>
      <c r="F13" s="12">
        <v>67.95</v>
      </c>
    </row>
    <row r="14" spans="1:6" ht="14.25" hidden="1" x14ac:dyDescent="0.2">
      <c r="A14" s="11">
        <v>41666</v>
      </c>
      <c r="B14" s="12">
        <v>5031</v>
      </c>
      <c r="C14" s="13">
        <v>2011</v>
      </c>
      <c r="D14" s="13">
        <v>1200</v>
      </c>
      <c r="E14" s="13" t="s">
        <v>159</v>
      </c>
      <c r="F14" s="12">
        <v>38.25</v>
      </c>
    </row>
    <row r="15" spans="1:6" ht="14.25" hidden="1" x14ac:dyDescent="0.2">
      <c r="A15" s="11">
        <v>41682</v>
      </c>
      <c r="B15" s="12">
        <v>5049</v>
      </c>
      <c r="C15" s="13">
        <v>2011</v>
      </c>
      <c r="D15" s="13">
        <v>1200</v>
      </c>
      <c r="E15" s="13" t="s">
        <v>182</v>
      </c>
      <c r="F15" s="12">
        <v>221.23</v>
      </c>
    </row>
    <row r="16" spans="1:6" ht="14.25" hidden="1" x14ac:dyDescent="0.2">
      <c r="A16" s="11">
        <v>41698</v>
      </c>
      <c r="B16" s="12">
        <v>5073</v>
      </c>
      <c r="C16" s="13">
        <v>2011</v>
      </c>
      <c r="D16" s="13">
        <v>1200</v>
      </c>
      <c r="E16" s="13" t="s">
        <v>110</v>
      </c>
      <c r="F16" s="12">
        <v>345.85</v>
      </c>
    </row>
    <row r="17" spans="1:6" ht="14.25" hidden="1" x14ac:dyDescent="0.2">
      <c r="A17" s="11">
        <v>41654</v>
      </c>
      <c r="B17" s="12">
        <v>5019</v>
      </c>
      <c r="C17" s="13">
        <v>2012</v>
      </c>
      <c r="D17" s="13">
        <v>1800</v>
      </c>
      <c r="E17" s="13" t="s">
        <v>144</v>
      </c>
      <c r="F17" s="14">
        <v>2242.5</v>
      </c>
    </row>
    <row r="18" spans="1:6" ht="14.25" hidden="1" x14ac:dyDescent="0.2">
      <c r="A18" s="11">
        <v>41666</v>
      </c>
      <c r="B18" s="12">
        <v>5030</v>
      </c>
      <c r="C18" s="13">
        <v>2014</v>
      </c>
      <c r="D18" s="13">
        <v>1900</v>
      </c>
      <c r="E18" s="13" t="s">
        <v>158</v>
      </c>
      <c r="F18" s="12">
        <v>330.87</v>
      </c>
    </row>
    <row r="19" spans="1:6" ht="14.25" hidden="1" x14ac:dyDescent="0.2">
      <c r="A19" s="11">
        <v>41652</v>
      </c>
      <c r="B19" s="12">
        <v>5014</v>
      </c>
      <c r="C19" s="13">
        <v>2015</v>
      </c>
      <c r="D19" s="13">
        <v>1930</v>
      </c>
      <c r="E19" s="13" t="s">
        <v>139</v>
      </c>
      <c r="F19" s="12">
        <v>50</v>
      </c>
    </row>
    <row r="20" spans="1:6" ht="14.25" hidden="1" x14ac:dyDescent="0.2">
      <c r="A20" s="11">
        <v>41654</v>
      </c>
      <c r="B20" s="12">
        <v>5019</v>
      </c>
      <c r="C20" s="13">
        <v>2015</v>
      </c>
      <c r="D20" s="13">
        <v>1930</v>
      </c>
      <c r="E20" s="13" t="s">
        <v>145</v>
      </c>
      <c r="F20" s="12">
        <v>20</v>
      </c>
    </row>
    <row r="21" spans="1:6" ht="14.25" hidden="1" x14ac:dyDescent="0.2">
      <c r="A21" s="11">
        <v>41663</v>
      </c>
      <c r="B21" s="12">
        <v>5028</v>
      </c>
      <c r="C21" s="13">
        <v>2015</v>
      </c>
      <c r="D21" s="13">
        <v>1930</v>
      </c>
      <c r="E21" s="13" t="s">
        <v>156</v>
      </c>
      <c r="F21" s="12">
        <v>50</v>
      </c>
    </row>
    <row r="22" spans="1:6" ht="14.25" hidden="1" x14ac:dyDescent="0.2">
      <c r="A22" s="11">
        <v>41666</v>
      </c>
      <c r="B22" s="12">
        <v>5034</v>
      </c>
      <c r="C22" s="13">
        <v>2015</v>
      </c>
      <c r="D22" s="13">
        <v>1930</v>
      </c>
      <c r="E22" s="13" t="s">
        <v>163</v>
      </c>
      <c r="F22" s="12">
        <v>20</v>
      </c>
    </row>
    <row r="23" spans="1:6" ht="14.25" hidden="1" x14ac:dyDescent="0.2">
      <c r="A23" s="11">
        <v>41669</v>
      </c>
      <c r="B23" s="12">
        <v>5038</v>
      </c>
      <c r="C23" s="13">
        <v>2015</v>
      </c>
      <c r="D23" s="13">
        <v>1930</v>
      </c>
      <c r="E23" s="13" t="s">
        <v>168</v>
      </c>
      <c r="F23" s="12">
        <v>50</v>
      </c>
    </row>
    <row r="24" spans="1:6" ht="14.25" hidden="1" x14ac:dyDescent="0.2">
      <c r="A24" s="11">
        <v>41669</v>
      </c>
      <c r="B24" s="12">
        <v>5039</v>
      </c>
      <c r="C24" s="13">
        <v>2015</v>
      </c>
      <c r="D24" s="13">
        <v>1930</v>
      </c>
      <c r="E24" s="13" t="s">
        <v>170</v>
      </c>
      <c r="F24" s="12">
        <v>50</v>
      </c>
    </row>
    <row r="25" spans="1:6" ht="14.25" hidden="1" x14ac:dyDescent="0.2">
      <c r="A25" s="11">
        <v>41669</v>
      </c>
      <c r="B25" s="12">
        <v>5040</v>
      </c>
      <c r="C25" s="13">
        <v>2015</v>
      </c>
      <c r="D25" s="13">
        <v>1930</v>
      </c>
      <c r="E25" s="13" t="s">
        <v>172</v>
      </c>
      <c r="F25" s="12">
        <v>20</v>
      </c>
    </row>
    <row r="26" spans="1:6" ht="14.25" hidden="1" x14ac:dyDescent="0.2">
      <c r="A26" s="11">
        <v>41682</v>
      </c>
      <c r="B26" s="12">
        <v>5050</v>
      </c>
      <c r="C26" s="13">
        <v>2015</v>
      </c>
      <c r="D26" s="13">
        <v>1930</v>
      </c>
      <c r="E26" s="13" t="s">
        <v>183</v>
      </c>
      <c r="F26" s="12">
        <v>20</v>
      </c>
    </row>
    <row r="27" spans="1:6" ht="14.25" hidden="1" x14ac:dyDescent="0.2">
      <c r="A27" s="11">
        <v>41682</v>
      </c>
      <c r="B27" s="12">
        <v>5051</v>
      </c>
      <c r="C27" s="13">
        <v>2015</v>
      </c>
      <c r="D27" s="13">
        <v>1930</v>
      </c>
      <c r="E27" s="13" t="s">
        <v>185</v>
      </c>
      <c r="F27" s="12">
        <v>50</v>
      </c>
    </row>
    <row r="28" spans="1:6" ht="14.25" hidden="1" x14ac:dyDescent="0.2">
      <c r="A28" s="11">
        <v>41687</v>
      </c>
      <c r="B28" s="12">
        <v>5052</v>
      </c>
      <c r="C28" s="13">
        <v>2015</v>
      </c>
      <c r="D28" s="13">
        <v>1930</v>
      </c>
      <c r="E28" s="13" t="s">
        <v>185</v>
      </c>
      <c r="F28" s="12">
        <v>50</v>
      </c>
    </row>
    <row r="29" spans="1:6" ht="14.25" hidden="1" x14ac:dyDescent="0.2">
      <c r="A29" s="11">
        <v>41687</v>
      </c>
      <c r="B29" s="12">
        <v>5053</v>
      </c>
      <c r="C29" s="13">
        <v>2015</v>
      </c>
      <c r="D29" s="13">
        <v>1930</v>
      </c>
      <c r="E29" s="13" t="s">
        <v>187</v>
      </c>
      <c r="F29" s="12">
        <v>50</v>
      </c>
    </row>
    <row r="30" spans="1:6" ht="14.25" hidden="1" x14ac:dyDescent="0.2">
      <c r="A30" s="11">
        <v>41654</v>
      </c>
      <c r="B30" s="12">
        <v>5016</v>
      </c>
      <c r="C30" s="13">
        <v>2030</v>
      </c>
      <c r="D30" s="13">
        <v>1600</v>
      </c>
      <c r="E30" s="13" t="s">
        <v>142</v>
      </c>
      <c r="F30" s="14">
        <v>6671.94</v>
      </c>
    </row>
    <row r="31" spans="1:6" ht="14.25" hidden="1" x14ac:dyDescent="0.2">
      <c r="A31" s="11">
        <v>41654</v>
      </c>
      <c r="B31" s="12">
        <v>5018</v>
      </c>
      <c r="C31" s="13">
        <v>2030</v>
      </c>
      <c r="D31" s="13">
        <v>1600</v>
      </c>
      <c r="E31" s="13" t="s">
        <v>142</v>
      </c>
      <c r="F31" s="14">
        <v>3280</v>
      </c>
    </row>
    <row r="32" spans="1:6" ht="14.25" hidden="1" x14ac:dyDescent="0.2">
      <c r="A32" s="11">
        <v>41675</v>
      </c>
      <c r="B32" s="12">
        <v>5044</v>
      </c>
      <c r="C32" s="13">
        <v>3001</v>
      </c>
      <c r="D32" s="13">
        <v>2220</v>
      </c>
      <c r="E32" s="13" t="s">
        <v>176</v>
      </c>
      <c r="F32" s="14">
        <v>3000</v>
      </c>
    </row>
    <row r="33" spans="1:6" ht="14.25" hidden="1" x14ac:dyDescent="0.2">
      <c r="A33" s="11">
        <v>41663</v>
      </c>
      <c r="B33" s="12">
        <v>5068</v>
      </c>
      <c r="C33" s="13">
        <v>3002</v>
      </c>
      <c r="D33" s="13">
        <v>4010</v>
      </c>
      <c r="E33" s="13" t="s">
        <v>98</v>
      </c>
      <c r="F33" s="12">
        <v>180</v>
      </c>
    </row>
    <row r="34" spans="1:6" ht="14.25" hidden="1" x14ac:dyDescent="0.2">
      <c r="A34" s="11">
        <v>41663</v>
      </c>
      <c r="B34" s="12">
        <v>5068</v>
      </c>
      <c r="C34" s="13">
        <v>3002</v>
      </c>
      <c r="D34" s="13">
        <v>4050</v>
      </c>
      <c r="E34" s="13" t="s">
        <v>99</v>
      </c>
      <c r="F34" s="12">
        <v>516.87</v>
      </c>
    </row>
    <row r="35" spans="1:6" ht="14.25" hidden="1" x14ac:dyDescent="0.2">
      <c r="A35" s="11">
        <v>41663</v>
      </c>
      <c r="B35" s="12">
        <v>5068</v>
      </c>
      <c r="C35" s="13">
        <v>3002</v>
      </c>
      <c r="D35" s="13">
        <v>4000</v>
      </c>
      <c r="E35" s="13" t="s">
        <v>100</v>
      </c>
      <c r="F35" s="14">
        <v>34458</v>
      </c>
    </row>
    <row r="36" spans="1:6" ht="14.25" hidden="1" x14ac:dyDescent="0.2">
      <c r="A36" s="11">
        <v>41695</v>
      </c>
      <c r="B36" s="12">
        <v>5073</v>
      </c>
      <c r="C36" s="13">
        <v>3002</v>
      </c>
      <c r="D36" s="13">
        <v>4010</v>
      </c>
      <c r="E36" s="13" t="s">
        <v>105</v>
      </c>
      <c r="F36" s="12">
        <v>180</v>
      </c>
    </row>
    <row r="37" spans="1:6" ht="14.25" hidden="1" x14ac:dyDescent="0.2">
      <c r="A37" s="11">
        <v>41695</v>
      </c>
      <c r="B37" s="12">
        <v>5073</v>
      </c>
      <c r="C37" s="13">
        <v>3002</v>
      </c>
      <c r="D37" s="13">
        <v>4050</v>
      </c>
      <c r="E37" s="13" t="s">
        <v>106</v>
      </c>
      <c r="F37" s="12">
        <v>516.87</v>
      </c>
    </row>
    <row r="38" spans="1:6" ht="14.25" hidden="1" x14ac:dyDescent="0.2">
      <c r="A38" s="11">
        <v>41695</v>
      </c>
      <c r="B38" s="12">
        <v>5073</v>
      </c>
      <c r="C38" s="13">
        <v>3002</v>
      </c>
      <c r="D38" s="13">
        <v>4000</v>
      </c>
      <c r="E38" s="13" t="s">
        <v>107</v>
      </c>
      <c r="F38" s="14">
        <v>34458</v>
      </c>
    </row>
    <row r="39" spans="1:6" ht="14.25" hidden="1" x14ac:dyDescent="0.2">
      <c r="A39" s="11">
        <v>41692</v>
      </c>
      <c r="B39" s="12">
        <v>5057</v>
      </c>
      <c r="C39" s="13">
        <v>3005</v>
      </c>
      <c r="D39" s="13">
        <v>3510</v>
      </c>
      <c r="E39" s="13" t="s">
        <v>190</v>
      </c>
      <c r="F39" s="14">
        <v>1500</v>
      </c>
    </row>
    <row r="40" spans="1:6" ht="14.25" hidden="1" x14ac:dyDescent="0.2">
      <c r="A40" s="11">
        <v>41663</v>
      </c>
      <c r="B40" s="12">
        <v>5068</v>
      </c>
      <c r="C40" s="13">
        <v>3010</v>
      </c>
      <c r="D40" s="13">
        <v>4000</v>
      </c>
      <c r="E40" s="13" t="s">
        <v>250</v>
      </c>
      <c r="F40" s="14">
        <v>4000</v>
      </c>
    </row>
    <row r="41" spans="1:6" ht="14.25" hidden="1" x14ac:dyDescent="0.2">
      <c r="A41" s="11">
        <v>41669</v>
      </c>
      <c r="B41" s="12">
        <v>5038</v>
      </c>
      <c r="C41" s="13">
        <v>3010</v>
      </c>
      <c r="D41" s="13">
        <v>5020</v>
      </c>
      <c r="E41" s="13" t="s">
        <v>167</v>
      </c>
      <c r="F41" s="12">
        <v>897.02</v>
      </c>
    </row>
    <row r="42" spans="1:6" ht="14.25" hidden="1" x14ac:dyDescent="0.2">
      <c r="A42" s="11">
        <v>41681</v>
      </c>
      <c r="B42" s="12">
        <v>5047</v>
      </c>
      <c r="C42" s="13">
        <v>3010</v>
      </c>
      <c r="D42" s="13">
        <v>5020</v>
      </c>
      <c r="E42" s="13" t="s">
        <v>180</v>
      </c>
      <c r="F42" s="14">
        <v>2363</v>
      </c>
    </row>
    <row r="43" spans="1:6" ht="14.25" hidden="1" x14ac:dyDescent="0.2">
      <c r="A43" s="11">
        <v>41681</v>
      </c>
      <c r="B43" s="12">
        <v>5048</v>
      </c>
      <c r="C43" s="13">
        <v>3010</v>
      </c>
      <c r="D43" s="13">
        <v>5020</v>
      </c>
      <c r="E43" s="13" t="s">
        <v>181</v>
      </c>
      <c r="F43" s="14">
        <v>3599</v>
      </c>
    </row>
    <row r="44" spans="1:6" ht="14.25" hidden="1" x14ac:dyDescent="0.2">
      <c r="A44" s="11">
        <v>41687</v>
      </c>
      <c r="B44" s="12">
        <v>5053</v>
      </c>
      <c r="C44" s="13">
        <v>3010</v>
      </c>
      <c r="D44" s="13">
        <v>5020</v>
      </c>
      <c r="E44" s="13" t="s">
        <v>186</v>
      </c>
      <c r="F44" s="12">
        <v>508.92</v>
      </c>
    </row>
    <row r="45" spans="1:6" ht="14.25" hidden="1" x14ac:dyDescent="0.2">
      <c r="A45" s="11">
        <v>41681</v>
      </c>
      <c r="B45" s="12">
        <v>5071</v>
      </c>
      <c r="C45" s="13">
        <v>3011</v>
      </c>
      <c r="D45" s="13">
        <v>5020</v>
      </c>
      <c r="E45" s="13" t="s">
        <v>251</v>
      </c>
      <c r="F45" s="14">
        <v>3950</v>
      </c>
    </row>
    <row r="46" spans="1:6" ht="14.25" hidden="1" x14ac:dyDescent="0.2">
      <c r="A46" s="11">
        <v>41652</v>
      </c>
      <c r="B46" s="12">
        <v>5013</v>
      </c>
      <c r="C46" s="13">
        <v>4030</v>
      </c>
      <c r="D46" s="13">
        <v>3500</v>
      </c>
      <c r="E46" s="13" t="s">
        <v>137</v>
      </c>
      <c r="F46" s="12">
        <v>33.9</v>
      </c>
    </row>
    <row r="47" spans="1:6" ht="14.25" hidden="1" x14ac:dyDescent="0.2">
      <c r="A47" s="11">
        <v>41662</v>
      </c>
      <c r="B47" s="12">
        <v>5026</v>
      </c>
      <c r="C47" s="13">
        <v>4030</v>
      </c>
      <c r="D47" s="13">
        <v>3500</v>
      </c>
      <c r="E47" s="13" t="s">
        <v>152</v>
      </c>
      <c r="F47" s="12">
        <v>-850</v>
      </c>
    </row>
    <row r="48" spans="1:6" ht="14.25" hidden="1" x14ac:dyDescent="0.2">
      <c r="A48" s="11">
        <v>41698</v>
      </c>
      <c r="B48" s="12">
        <v>5064</v>
      </c>
      <c r="C48" s="13">
        <v>4510</v>
      </c>
      <c r="D48" s="13">
        <v>3510</v>
      </c>
      <c r="E48" s="13" t="s">
        <v>203</v>
      </c>
      <c r="F48" s="14">
        <v>5600</v>
      </c>
    </row>
    <row r="49" spans="1:6" ht="14.25" hidden="1" x14ac:dyDescent="0.2">
      <c r="A49" s="11">
        <v>41666</v>
      </c>
      <c r="B49" s="12">
        <v>5032</v>
      </c>
      <c r="C49" s="13">
        <v>5010</v>
      </c>
      <c r="D49" s="13">
        <v>5020</v>
      </c>
      <c r="E49" s="13" t="s">
        <v>160</v>
      </c>
      <c r="F49" s="14">
        <v>3684</v>
      </c>
    </row>
    <row r="50" spans="1:6" ht="14.25" hidden="1" x14ac:dyDescent="0.2">
      <c r="A50" s="11">
        <v>41652</v>
      </c>
      <c r="B50" s="12">
        <v>5014</v>
      </c>
      <c r="C50" s="13">
        <v>5020</v>
      </c>
      <c r="D50" s="13">
        <v>6560</v>
      </c>
      <c r="E50" s="13" t="s">
        <v>138</v>
      </c>
      <c r="F50" s="14">
        <v>32815.25</v>
      </c>
    </row>
    <row r="51" spans="1:6" ht="14.25" hidden="1" x14ac:dyDescent="0.2">
      <c r="A51" s="11">
        <v>41669</v>
      </c>
      <c r="B51" s="12">
        <v>5039</v>
      </c>
      <c r="C51" s="13">
        <v>5030</v>
      </c>
      <c r="D51" s="13">
        <v>6560</v>
      </c>
      <c r="E51" s="13" t="s">
        <v>169</v>
      </c>
      <c r="F51" s="14">
        <v>3363.84</v>
      </c>
    </row>
    <row r="52" spans="1:6" ht="14.25" hidden="1" x14ac:dyDescent="0.2">
      <c r="A52" s="11">
        <v>41657</v>
      </c>
      <c r="B52" s="12">
        <v>5021</v>
      </c>
      <c r="C52" s="13">
        <v>5061</v>
      </c>
      <c r="D52" s="13">
        <v>3000</v>
      </c>
      <c r="E52" s="13" t="s">
        <v>147</v>
      </c>
      <c r="F52" s="14">
        <v>2472</v>
      </c>
    </row>
    <row r="53" spans="1:6" ht="14.25" hidden="1" x14ac:dyDescent="0.2">
      <c r="A53" s="11">
        <v>41671</v>
      </c>
      <c r="B53" s="12">
        <v>5042</v>
      </c>
      <c r="C53" s="13">
        <v>5061</v>
      </c>
      <c r="D53" s="13">
        <v>3000</v>
      </c>
      <c r="E53" s="13" t="s">
        <v>174</v>
      </c>
      <c r="F53" s="14">
        <v>1410</v>
      </c>
    </row>
    <row r="54" spans="1:6" ht="14.25" hidden="1" x14ac:dyDescent="0.2">
      <c r="A54" s="11">
        <v>41682</v>
      </c>
      <c r="B54" s="12">
        <v>5051</v>
      </c>
      <c r="C54" s="13">
        <v>5061</v>
      </c>
      <c r="D54" s="13">
        <v>3000</v>
      </c>
      <c r="E54" s="13" t="s">
        <v>184</v>
      </c>
      <c r="F54" s="14">
        <v>12199.36</v>
      </c>
    </row>
    <row r="55" spans="1:6" ht="14.25" hidden="1" x14ac:dyDescent="0.2">
      <c r="A55" s="11">
        <v>41687</v>
      </c>
      <c r="B55" s="12">
        <v>5052</v>
      </c>
      <c r="C55" s="13">
        <v>5061</v>
      </c>
      <c r="D55" s="13">
        <v>3000</v>
      </c>
      <c r="E55" s="13" t="s">
        <v>184</v>
      </c>
      <c r="F55" s="12">
        <v>-119.6</v>
      </c>
    </row>
    <row r="56" spans="1:6" ht="14.25" hidden="1" x14ac:dyDescent="0.2">
      <c r="A56" s="11">
        <v>41694</v>
      </c>
      <c r="B56" s="12">
        <v>5060</v>
      </c>
      <c r="C56" s="13">
        <v>5061</v>
      </c>
      <c r="D56" s="13">
        <v>3000</v>
      </c>
      <c r="E56" s="13" t="s">
        <v>196</v>
      </c>
      <c r="F56" s="14">
        <v>4378</v>
      </c>
    </row>
    <row r="57" spans="1:6" ht="14.25" hidden="1" x14ac:dyDescent="0.2">
      <c r="A57" s="11">
        <v>41663</v>
      </c>
      <c r="B57" s="12">
        <v>5028</v>
      </c>
      <c r="C57" s="13">
        <v>5062</v>
      </c>
      <c r="D57" s="13">
        <v>3000</v>
      </c>
      <c r="E57" s="13" t="s">
        <v>155</v>
      </c>
      <c r="F57" s="14">
        <v>134133.19</v>
      </c>
    </row>
    <row r="58" spans="1:6" ht="14.25" hidden="1" x14ac:dyDescent="0.2">
      <c r="A58" s="11">
        <v>41669</v>
      </c>
      <c r="B58" s="12">
        <v>5040</v>
      </c>
      <c r="C58" s="13">
        <v>5062</v>
      </c>
      <c r="D58" s="13">
        <v>3000</v>
      </c>
      <c r="E58" s="13" t="s">
        <v>171</v>
      </c>
      <c r="F58" s="14">
        <v>11212.8</v>
      </c>
    </row>
    <row r="59" spans="1:6" ht="14.25" hidden="1" x14ac:dyDescent="0.2">
      <c r="A59" s="11">
        <v>41682</v>
      </c>
      <c r="B59" s="12">
        <v>5051</v>
      </c>
      <c r="C59" s="13">
        <v>5062</v>
      </c>
      <c r="D59" s="13">
        <v>3000</v>
      </c>
      <c r="E59" s="13" t="s">
        <v>155</v>
      </c>
      <c r="F59" s="14">
        <v>6256.66</v>
      </c>
    </row>
    <row r="60" spans="1:6" ht="14.25" hidden="1" x14ac:dyDescent="0.2">
      <c r="A60" s="11">
        <v>41687</v>
      </c>
      <c r="B60" s="12">
        <v>5052</v>
      </c>
      <c r="C60" s="13">
        <v>5062</v>
      </c>
      <c r="D60" s="13">
        <v>3000</v>
      </c>
      <c r="E60" s="13" t="s">
        <v>155</v>
      </c>
      <c r="F60" s="14">
        <v>1524.9</v>
      </c>
    </row>
    <row r="61" spans="1:6" ht="14.25" hidden="1" x14ac:dyDescent="0.2">
      <c r="A61" s="11">
        <v>41692</v>
      </c>
      <c r="B61" s="12">
        <v>5056</v>
      </c>
      <c r="C61" s="13">
        <v>5063</v>
      </c>
      <c r="D61" s="13">
        <v>3000</v>
      </c>
      <c r="E61" s="13" t="s">
        <v>189</v>
      </c>
      <c r="F61" s="14">
        <v>3317.6</v>
      </c>
    </row>
    <row r="62" spans="1:6" ht="14.25" hidden="1" x14ac:dyDescent="0.2">
      <c r="A62" s="11">
        <v>41694</v>
      </c>
      <c r="B62" s="12">
        <v>5061</v>
      </c>
      <c r="C62" s="13">
        <v>5080</v>
      </c>
      <c r="D62" s="13">
        <v>6520</v>
      </c>
      <c r="E62" s="13" t="s">
        <v>200</v>
      </c>
      <c r="F62" s="14">
        <v>8893.75</v>
      </c>
    </row>
    <row r="63" spans="1:6" ht="14.25" hidden="1" x14ac:dyDescent="0.2">
      <c r="A63" s="11">
        <v>41698</v>
      </c>
      <c r="B63" s="12">
        <v>5063</v>
      </c>
      <c r="C63" s="13">
        <v>5080</v>
      </c>
      <c r="D63" s="13">
        <v>6520</v>
      </c>
      <c r="E63" s="13" t="s">
        <v>202</v>
      </c>
      <c r="F63" s="14">
        <v>3583.75</v>
      </c>
    </row>
    <row r="64" spans="1:6" ht="14.25" hidden="1" x14ac:dyDescent="0.2">
      <c r="A64" s="11">
        <v>41695</v>
      </c>
      <c r="B64" s="12">
        <v>5073</v>
      </c>
      <c r="C64" s="13">
        <v>5082</v>
      </c>
      <c r="D64" s="13">
        <v>4050</v>
      </c>
      <c r="E64" s="13" t="s">
        <v>254</v>
      </c>
      <c r="F64" s="12">
        <v>84</v>
      </c>
    </row>
    <row r="65" spans="1:6" ht="14.25" hidden="1" x14ac:dyDescent="0.2">
      <c r="A65" s="11">
        <v>41695</v>
      </c>
      <c r="B65" s="12">
        <v>5073</v>
      </c>
      <c r="C65" s="13">
        <v>5082</v>
      </c>
      <c r="D65" s="13">
        <v>4000</v>
      </c>
      <c r="E65" s="13" t="s">
        <v>255</v>
      </c>
      <c r="F65" s="14">
        <v>5600</v>
      </c>
    </row>
    <row r="66" spans="1:6" ht="14.25" hidden="1" x14ac:dyDescent="0.2">
      <c r="A66" s="11">
        <v>41664</v>
      </c>
      <c r="B66" s="12">
        <v>5029</v>
      </c>
      <c r="C66" s="13">
        <v>5083</v>
      </c>
      <c r="D66" s="13">
        <v>3000</v>
      </c>
      <c r="E66" s="13" t="s">
        <v>157</v>
      </c>
      <c r="F66" s="12">
        <v>860</v>
      </c>
    </row>
    <row r="67" spans="1:6" ht="14.25" hidden="1" x14ac:dyDescent="0.2">
      <c r="A67" s="11">
        <v>41669</v>
      </c>
      <c r="B67" s="12">
        <v>5037</v>
      </c>
      <c r="C67" s="13">
        <v>5085</v>
      </c>
      <c r="D67" s="13">
        <v>3000</v>
      </c>
      <c r="E67" s="13" t="s">
        <v>166</v>
      </c>
      <c r="F67" s="12">
        <v>442</v>
      </c>
    </row>
    <row r="68" spans="1:6" ht="14.25" hidden="1" x14ac:dyDescent="0.2">
      <c r="A68" s="11">
        <v>41694</v>
      </c>
      <c r="B68" s="12">
        <v>5058</v>
      </c>
      <c r="C68" s="13">
        <v>5085</v>
      </c>
      <c r="D68" s="13">
        <v>3000</v>
      </c>
      <c r="E68" s="13" t="s">
        <v>191</v>
      </c>
      <c r="F68" s="12">
        <v>508</v>
      </c>
    </row>
    <row r="69" spans="1:6" ht="14.25" hidden="1" x14ac:dyDescent="0.2">
      <c r="A69" s="11">
        <v>41649</v>
      </c>
      <c r="B69" s="12">
        <v>5008</v>
      </c>
      <c r="C69" s="13">
        <v>5090</v>
      </c>
      <c r="D69" s="13">
        <v>3000</v>
      </c>
      <c r="E69" s="13" t="s">
        <v>131</v>
      </c>
      <c r="F69" s="12">
        <v>20</v>
      </c>
    </row>
    <row r="70" spans="1:6" ht="14.25" hidden="1" x14ac:dyDescent="0.2">
      <c r="A70" s="11">
        <v>41666</v>
      </c>
      <c r="B70" s="12">
        <v>5033</v>
      </c>
      <c r="C70" s="13">
        <v>5090</v>
      </c>
      <c r="D70" s="13">
        <v>3000</v>
      </c>
      <c r="E70" s="13" t="s">
        <v>161</v>
      </c>
      <c r="F70" s="14">
        <v>7900</v>
      </c>
    </row>
    <row r="71" spans="1:6" ht="14.25" hidden="1" x14ac:dyDescent="0.2">
      <c r="A71" s="11">
        <v>41694</v>
      </c>
      <c r="B71" s="12">
        <v>5060</v>
      </c>
      <c r="C71" s="13">
        <v>5090</v>
      </c>
      <c r="D71" s="13">
        <v>3000</v>
      </c>
      <c r="E71" s="13" t="s">
        <v>197</v>
      </c>
      <c r="F71" s="12">
        <v>413.3</v>
      </c>
    </row>
    <row r="72" spans="1:6" ht="14.25" hidden="1" x14ac:dyDescent="0.2">
      <c r="A72" s="11">
        <v>41670</v>
      </c>
      <c r="B72" s="12">
        <v>5041</v>
      </c>
      <c r="C72" s="13">
        <v>5091</v>
      </c>
      <c r="D72" s="13">
        <v>6310</v>
      </c>
      <c r="E72" s="13" t="s">
        <v>173</v>
      </c>
      <c r="F72" s="14">
        <v>2000</v>
      </c>
    </row>
    <row r="73" spans="1:6" ht="14.25" hidden="1" x14ac:dyDescent="0.2">
      <c r="A73" s="11">
        <v>41698</v>
      </c>
      <c r="B73" s="12">
        <v>5062</v>
      </c>
      <c r="C73" s="13">
        <v>5091</v>
      </c>
      <c r="D73" s="13">
        <v>6310</v>
      </c>
      <c r="E73" s="13" t="s">
        <v>201</v>
      </c>
      <c r="F73" s="14">
        <v>2000</v>
      </c>
    </row>
    <row r="74" spans="1:6" ht="14.25" hidden="1" x14ac:dyDescent="0.2">
      <c r="A74" s="11">
        <v>41668</v>
      </c>
      <c r="B74" s="12">
        <v>5036</v>
      </c>
      <c r="C74" s="13">
        <v>6002</v>
      </c>
      <c r="D74" s="13">
        <v>3510</v>
      </c>
      <c r="E74" s="13" t="s">
        <v>165</v>
      </c>
      <c r="F74" s="14">
        <v>9650</v>
      </c>
    </row>
    <row r="75" spans="1:6" ht="14.25" hidden="1" x14ac:dyDescent="0.2">
      <c r="A75" s="11">
        <v>41677</v>
      </c>
      <c r="B75" s="12">
        <v>5046</v>
      </c>
      <c r="C75" s="13">
        <v>6002</v>
      </c>
      <c r="D75" s="13">
        <v>3510</v>
      </c>
      <c r="E75" s="13" t="s">
        <v>179</v>
      </c>
      <c r="F75" s="14">
        <v>1500</v>
      </c>
    </row>
    <row r="76" spans="1:6" ht="14.25" hidden="1" x14ac:dyDescent="0.2">
      <c r="A76" s="11">
        <v>41694</v>
      </c>
      <c r="B76" s="12">
        <v>5059</v>
      </c>
      <c r="C76" s="13">
        <v>6002</v>
      </c>
      <c r="D76" s="13">
        <v>3510</v>
      </c>
      <c r="E76" s="13" t="s">
        <v>194</v>
      </c>
      <c r="F76" s="12">
        <v>500</v>
      </c>
    </row>
    <row r="77" spans="1:6" ht="14.25" hidden="1" x14ac:dyDescent="0.2">
      <c r="A77" s="11">
        <v>41694</v>
      </c>
      <c r="B77" s="12">
        <v>5059</v>
      </c>
      <c r="C77" s="13">
        <v>6002</v>
      </c>
      <c r="D77" s="13">
        <v>3510</v>
      </c>
      <c r="E77" s="13" t="s">
        <v>195</v>
      </c>
      <c r="F77" s="12">
        <v>500</v>
      </c>
    </row>
    <row r="78" spans="1:6" ht="14.25" hidden="1" x14ac:dyDescent="0.2">
      <c r="A78" s="11">
        <v>41694</v>
      </c>
      <c r="B78" s="12">
        <v>5072</v>
      </c>
      <c r="C78" s="13">
        <v>6002</v>
      </c>
      <c r="D78" s="13">
        <v>3510</v>
      </c>
      <c r="E78" s="13" t="s">
        <v>253</v>
      </c>
      <c r="F78" s="12">
        <v>-500</v>
      </c>
    </row>
    <row r="79" spans="1:6" ht="14.25" x14ac:dyDescent="0.2">
      <c r="A79" s="11">
        <v>41659</v>
      </c>
      <c r="B79" s="12">
        <v>5022</v>
      </c>
      <c r="C79" s="13">
        <v>7000</v>
      </c>
      <c r="D79" s="13">
        <v>5000</v>
      </c>
      <c r="E79" s="13" t="s">
        <v>148</v>
      </c>
      <c r="F79" s="12">
        <v>600</v>
      </c>
    </row>
    <row r="80" spans="1:6" ht="14.25" x14ac:dyDescent="0.2">
      <c r="A80" s="11">
        <v>41666</v>
      </c>
      <c r="B80" s="12">
        <v>5034</v>
      </c>
      <c r="C80" s="13">
        <v>7000</v>
      </c>
      <c r="D80" s="13">
        <v>5000</v>
      </c>
      <c r="E80" s="13" t="s">
        <v>162</v>
      </c>
      <c r="F80" s="14">
        <v>17940</v>
      </c>
    </row>
    <row r="81" spans="1:6" ht="14.25" x14ac:dyDescent="0.2">
      <c r="A81" s="11">
        <v>41682</v>
      </c>
      <c r="B81" s="12">
        <v>5050</v>
      </c>
      <c r="C81" s="13">
        <v>7000</v>
      </c>
      <c r="D81" s="13">
        <v>5000</v>
      </c>
      <c r="E81" s="13" t="s">
        <v>101</v>
      </c>
      <c r="F81" s="12">
        <v>889.54</v>
      </c>
    </row>
    <row r="82" spans="1:6" ht="14.25" hidden="1" x14ac:dyDescent="0.2">
      <c r="A82" s="11">
        <v>41673</v>
      </c>
      <c r="B82" s="12">
        <v>5043</v>
      </c>
      <c r="C82" s="13">
        <v>7040</v>
      </c>
      <c r="D82" s="13">
        <v>6400</v>
      </c>
      <c r="E82" s="13" t="s">
        <v>175</v>
      </c>
      <c r="F82" s="12">
        <v>37.5</v>
      </c>
    </row>
    <row r="83" spans="1:6" ht="14.25" hidden="1" x14ac:dyDescent="0.2">
      <c r="A83" s="11">
        <v>41640</v>
      </c>
      <c r="B83" s="12">
        <v>5065</v>
      </c>
      <c r="C83" s="13">
        <v>8100</v>
      </c>
      <c r="D83" s="13">
        <v>0</v>
      </c>
      <c r="E83" s="13" t="s">
        <v>243</v>
      </c>
      <c r="F83" s="14">
        <v>32787</v>
      </c>
    </row>
    <row r="84" spans="1:6" ht="14.25" hidden="1" x14ac:dyDescent="0.2">
      <c r="A84" s="11">
        <v>41640</v>
      </c>
      <c r="B84" s="12">
        <v>5066</v>
      </c>
      <c r="C84" s="13">
        <v>8100</v>
      </c>
      <c r="D84" s="13">
        <v>0</v>
      </c>
      <c r="E84" s="13" t="s">
        <v>240</v>
      </c>
      <c r="F84" s="14">
        <v>393145</v>
      </c>
    </row>
    <row r="85" spans="1:6" ht="14.25" hidden="1" x14ac:dyDescent="0.2">
      <c r="A85" s="11">
        <v>41640</v>
      </c>
      <c r="B85" s="12">
        <v>5067</v>
      </c>
      <c r="C85" s="13">
        <v>8100</v>
      </c>
      <c r="D85" s="13">
        <v>0</v>
      </c>
      <c r="E85" s="13" t="s">
        <v>244</v>
      </c>
      <c r="F85" s="12">
        <v>-570.19000000000005</v>
      </c>
    </row>
    <row r="86" spans="1:6" ht="14.25" hidden="1" x14ac:dyDescent="0.2">
      <c r="A86" s="11">
        <v>41646</v>
      </c>
      <c r="B86" s="12">
        <v>5075</v>
      </c>
      <c r="C86" s="13">
        <v>8100</v>
      </c>
      <c r="D86" s="13">
        <v>0</v>
      </c>
      <c r="E86" s="13" t="s">
        <v>97</v>
      </c>
      <c r="F86" s="14">
        <v>-190129.99</v>
      </c>
    </row>
    <row r="87" spans="1:6" ht="14.25" hidden="1" x14ac:dyDescent="0.2">
      <c r="A87" s="11">
        <v>41656</v>
      </c>
      <c r="B87" s="12">
        <v>5069</v>
      </c>
      <c r="C87" s="13">
        <v>8100</v>
      </c>
      <c r="D87" s="13">
        <v>0</v>
      </c>
      <c r="E87" s="13" t="s">
        <v>245</v>
      </c>
      <c r="F87" s="14">
        <v>-25859</v>
      </c>
    </row>
    <row r="88" spans="1:6" ht="14.25" hidden="1" x14ac:dyDescent="0.2">
      <c r="A88" s="11">
        <v>41656</v>
      </c>
      <c r="B88" s="12">
        <v>5070</v>
      </c>
      <c r="C88" s="13">
        <v>8100</v>
      </c>
      <c r="D88" s="13">
        <v>0</v>
      </c>
      <c r="E88" s="13" t="s">
        <v>246</v>
      </c>
      <c r="F88" s="12">
        <v>-67.95</v>
      </c>
    </row>
    <row r="89" spans="1:6" ht="14.25" hidden="1" x14ac:dyDescent="0.2">
      <c r="A89" s="11">
        <v>41663</v>
      </c>
      <c r="B89" s="12">
        <v>5068</v>
      </c>
      <c r="C89" s="13">
        <v>8100</v>
      </c>
      <c r="D89" s="13">
        <v>0</v>
      </c>
      <c r="E89" s="13" t="s">
        <v>247</v>
      </c>
      <c r="F89" s="12">
        <v>-60</v>
      </c>
    </row>
    <row r="90" spans="1:6" ht="14.25" hidden="1" x14ac:dyDescent="0.2">
      <c r="A90" s="11">
        <v>41663</v>
      </c>
      <c r="B90" s="12">
        <v>5068</v>
      </c>
      <c r="C90" s="13">
        <v>8100</v>
      </c>
      <c r="D90" s="13">
        <v>0</v>
      </c>
      <c r="E90" s="13" t="s">
        <v>248</v>
      </c>
      <c r="F90" s="12">
        <v>-121.88</v>
      </c>
    </row>
    <row r="91" spans="1:6" ht="14.25" hidden="1" x14ac:dyDescent="0.2">
      <c r="A91" s="11">
        <v>41663</v>
      </c>
      <c r="B91" s="12">
        <v>5068</v>
      </c>
      <c r="C91" s="13">
        <v>8100</v>
      </c>
      <c r="D91" s="13">
        <v>0</v>
      </c>
      <c r="E91" s="13" t="s">
        <v>249</v>
      </c>
      <c r="F91" s="14">
        <v>-8125</v>
      </c>
    </row>
    <row r="92" spans="1:6" ht="14.25" hidden="1" x14ac:dyDescent="0.2">
      <c r="A92" s="11">
        <v>41663</v>
      </c>
      <c r="B92" s="12">
        <v>5068</v>
      </c>
      <c r="C92" s="13">
        <v>8100</v>
      </c>
      <c r="D92" s="13">
        <v>0</v>
      </c>
      <c r="E92" s="13" t="s">
        <v>250</v>
      </c>
      <c r="F92" s="14">
        <v>-4000</v>
      </c>
    </row>
    <row r="93" spans="1:6" ht="14.25" hidden="1" x14ac:dyDescent="0.2">
      <c r="A93" s="11">
        <v>41663</v>
      </c>
      <c r="B93" s="12">
        <v>5068</v>
      </c>
      <c r="C93" s="13">
        <v>8100</v>
      </c>
      <c r="D93" s="13">
        <v>0</v>
      </c>
      <c r="E93" s="13" t="s">
        <v>98</v>
      </c>
      <c r="F93" s="12">
        <v>-180</v>
      </c>
    </row>
    <row r="94" spans="1:6" ht="14.25" hidden="1" x14ac:dyDescent="0.2">
      <c r="A94" s="11">
        <v>41663</v>
      </c>
      <c r="B94" s="12">
        <v>5068</v>
      </c>
      <c r="C94" s="13">
        <v>8100</v>
      </c>
      <c r="D94" s="13">
        <v>0</v>
      </c>
      <c r="E94" s="13" t="s">
        <v>99</v>
      </c>
      <c r="F94" s="12">
        <v>-516.87</v>
      </c>
    </row>
    <row r="95" spans="1:6" ht="14.25" hidden="1" x14ac:dyDescent="0.2">
      <c r="A95" s="11">
        <v>41663</v>
      </c>
      <c r="B95" s="12">
        <v>5068</v>
      </c>
      <c r="C95" s="13">
        <v>8100</v>
      </c>
      <c r="D95" s="13">
        <v>0</v>
      </c>
      <c r="E95" s="13" t="s">
        <v>100</v>
      </c>
      <c r="F95" s="14">
        <v>-34458</v>
      </c>
    </row>
    <row r="96" spans="1:6" ht="14.25" hidden="1" x14ac:dyDescent="0.2">
      <c r="A96" s="11">
        <v>41663</v>
      </c>
      <c r="B96" s="12">
        <v>5068</v>
      </c>
      <c r="C96" s="13">
        <v>8100</v>
      </c>
      <c r="D96" s="13">
        <v>0</v>
      </c>
      <c r="E96" s="13" t="s">
        <v>241</v>
      </c>
      <c r="F96" s="12">
        <v>-37.5</v>
      </c>
    </row>
    <row r="97" spans="1:6" ht="14.25" hidden="1" x14ac:dyDescent="0.2">
      <c r="A97" s="11">
        <v>41663</v>
      </c>
      <c r="B97" s="12">
        <v>5068</v>
      </c>
      <c r="C97" s="13">
        <v>8100</v>
      </c>
      <c r="D97" s="13">
        <v>0</v>
      </c>
      <c r="E97" s="13" t="s">
        <v>242</v>
      </c>
      <c r="F97" s="14">
        <v>-2500</v>
      </c>
    </row>
    <row r="98" spans="1:6" ht="14.25" hidden="1" x14ac:dyDescent="0.2">
      <c r="A98" s="11">
        <v>41681</v>
      </c>
      <c r="B98" s="12">
        <v>5071</v>
      </c>
      <c r="C98" s="13">
        <v>8100</v>
      </c>
      <c r="D98" s="13">
        <v>0</v>
      </c>
      <c r="E98" s="13" t="s">
        <v>251</v>
      </c>
      <c r="F98" s="14">
        <v>-3950</v>
      </c>
    </row>
    <row r="99" spans="1:6" ht="14.25" hidden="1" x14ac:dyDescent="0.2">
      <c r="A99" s="11">
        <v>41694</v>
      </c>
      <c r="B99" s="12">
        <v>5072</v>
      </c>
      <c r="C99" s="13">
        <v>8100</v>
      </c>
      <c r="D99" s="13">
        <v>0</v>
      </c>
      <c r="E99" s="13" t="s">
        <v>252</v>
      </c>
      <c r="F99" s="12">
        <v>284</v>
      </c>
    </row>
    <row r="100" spans="1:6" ht="14.25" hidden="1" x14ac:dyDescent="0.2">
      <c r="A100" s="11">
        <v>41694</v>
      </c>
      <c r="B100" s="12">
        <v>5072</v>
      </c>
      <c r="C100" s="13">
        <v>8100</v>
      </c>
      <c r="D100" s="13">
        <v>0</v>
      </c>
      <c r="E100" s="13" t="s">
        <v>253</v>
      </c>
      <c r="F100" s="12">
        <v>500</v>
      </c>
    </row>
    <row r="101" spans="1:6" ht="14.25" hidden="1" x14ac:dyDescent="0.2">
      <c r="A101" s="11">
        <v>41695</v>
      </c>
      <c r="B101" s="12">
        <v>5073</v>
      </c>
      <c r="C101" s="13">
        <v>8100</v>
      </c>
      <c r="D101" s="13">
        <v>0</v>
      </c>
      <c r="E101" s="13" t="s">
        <v>254</v>
      </c>
      <c r="F101" s="12">
        <v>-84</v>
      </c>
    </row>
    <row r="102" spans="1:6" ht="14.25" hidden="1" x14ac:dyDescent="0.2">
      <c r="A102" s="11">
        <v>41695</v>
      </c>
      <c r="B102" s="12">
        <v>5073</v>
      </c>
      <c r="C102" s="13">
        <v>8100</v>
      </c>
      <c r="D102" s="13">
        <v>0</v>
      </c>
      <c r="E102" s="13" t="s">
        <v>255</v>
      </c>
      <c r="F102" s="14">
        <v>-5600</v>
      </c>
    </row>
    <row r="103" spans="1:6" ht="14.25" hidden="1" x14ac:dyDescent="0.2">
      <c r="A103" s="11">
        <v>41695</v>
      </c>
      <c r="B103" s="12">
        <v>5073</v>
      </c>
      <c r="C103" s="13">
        <v>8100</v>
      </c>
      <c r="D103" s="13">
        <v>0</v>
      </c>
      <c r="E103" s="13" t="s">
        <v>102</v>
      </c>
      <c r="F103" s="12">
        <v>-60</v>
      </c>
    </row>
    <row r="104" spans="1:6" ht="14.25" hidden="1" x14ac:dyDescent="0.2">
      <c r="A104" s="11">
        <v>41695</v>
      </c>
      <c r="B104" s="12">
        <v>5073</v>
      </c>
      <c r="C104" s="13">
        <v>8100</v>
      </c>
      <c r="D104" s="13">
        <v>0</v>
      </c>
      <c r="E104" s="13" t="s">
        <v>103</v>
      </c>
      <c r="F104" s="12">
        <v>-121.88</v>
      </c>
    </row>
    <row r="105" spans="1:6" ht="14.25" hidden="1" x14ac:dyDescent="0.2">
      <c r="A105" s="11">
        <v>41695</v>
      </c>
      <c r="B105" s="12">
        <v>5073</v>
      </c>
      <c r="C105" s="13">
        <v>8100</v>
      </c>
      <c r="D105" s="13">
        <v>0</v>
      </c>
      <c r="E105" s="13" t="s">
        <v>104</v>
      </c>
      <c r="F105" s="14">
        <v>-8125</v>
      </c>
    </row>
    <row r="106" spans="1:6" ht="14.25" hidden="1" x14ac:dyDescent="0.2">
      <c r="A106" s="11">
        <v>41695</v>
      </c>
      <c r="B106" s="12">
        <v>5073</v>
      </c>
      <c r="C106" s="13">
        <v>8100</v>
      </c>
      <c r="D106" s="13">
        <v>0</v>
      </c>
      <c r="E106" s="13" t="s">
        <v>105</v>
      </c>
      <c r="F106" s="12">
        <v>-180</v>
      </c>
    </row>
    <row r="107" spans="1:6" ht="14.25" hidden="1" x14ac:dyDescent="0.2">
      <c r="A107" s="11">
        <v>41695</v>
      </c>
      <c r="B107" s="12">
        <v>5073</v>
      </c>
      <c r="C107" s="13">
        <v>8100</v>
      </c>
      <c r="D107" s="13">
        <v>0</v>
      </c>
      <c r="E107" s="13" t="s">
        <v>106</v>
      </c>
      <c r="F107" s="12">
        <v>-516.87</v>
      </c>
    </row>
    <row r="108" spans="1:6" ht="14.25" hidden="1" x14ac:dyDescent="0.2">
      <c r="A108" s="11">
        <v>41695</v>
      </c>
      <c r="B108" s="12">
        <v>5073</v>
      </c>
      <c r="C108" s="13">
        <v>8100</v>
      </c>
      <c r="D108" s="13">
        <v>0</v>
      </c>
      <c r="E108" s="13" t="s">
        <v>107</v>
      </c>
      <c r="F108" s="14">
        <v>-34458</v>
      </c>
    </row>
    <row r="109" spans="1:6" ht="14.25" hidden="1" x14ac:dyDescent="0.2">
      <c r="A109" s="11">
        <v>41695</v>
      </c>
      <c r="B109" s="12">
        <v>5073</v>
      </c>
      <c r="C109" s="13">
        <v>8100</v>
      </c>
      <c r="D109" s="13">
        <v>0</v>
      </c>
      <c r="E109" s="13" t="s">
        <v>108</v>
      </c>
      <c r="F109" s="12">
        <v>-37.5</v>
      </c>
    </row>
    <row r="110" spans="1:6" ht="14.25" hidden="1" x14ac:dyDescent="0.2">
      <c r="A110" s="11">
        <v>41695</v>
      </c>
      <c r="B110" s="12">
        <v>5073</v>
      </c>
      <c r="C110" s="13">
        <v>8100</v>
      </c>
      <c r="D110" s="13">
        <v>0</v>
      </c>
      <c r="E110" s="13" t="s">
        <v>109</v>
      </c>
      <c r="F110" s="14">
        <v>-2500</v>
      </c>
    </row>
    <row r="111" spans="1:6" ht="14.25" hidden="1" x14ac:dyDescent="0.2">
      <c r="A111" s="11">
        <v>41698</v>
      </c>
      <c r="B111" s="12">
        <v>5073</v>
      </c>
      <c r="C111" s="13">
        <v>8100</v>
      </c>
      <c r="D111" s="13">
        <v>0</v>
      </c>
      <c r="E111" s="13" t="s">
        <v>110</v>
      </c>
      <c r="F111" s="12">
        <v>-345.85</v>
      </c>
    </row>
    <row r="112" spans="1:6" ht="14.25" hidden="1" x14ac:dyDescent="0.2">
      <c r="A112" s="11">
        <v>41641</v>
      </c>
      <c r="B112" s="12">
        <v>5001</v>
      </c>
      <c r="C112" s="13">
        <v>8110</v>
      </c>
      <c r="D112" s="13">
        <v>0</v>
      </c>
      <c r="E112" s="13" t="s">
        <v>115</v>
      </c>
      <c r="F112" s="14">
        <v>-7485</v>
      </c>
    </row>
    <row r="113" spans="1:6" ht="14.25" hidden="1" x14ac:dyDescent="0.2">
      <c r="A113" s="11">
        <v>41642</v>
      </c>
      <c r="B113" s="12">
        <v>5001</v>
      </c>
      <c r="C113" s="13">
        <v>8110</v>
      </c>
      <c r="D113" s="13">
        <v>0</v>
      </c>
      <c r="E113" s="13" t="s">
        <v>116</v>
      </c>
      <c r="F113" s="14">
        <v>-4800</v>
      </c>
    </row>
    <row r="114" spans="1:6" ht="14.25" hidden="1" x14ac:dyDescent="0.2">
      <c r="A114" s="11">
        <v>41642</v>
      </c>
      <c r="B114" s="12">
        <v>5002</v>
      </c>
      <c r="C114" s="13">
        <v>8110</v>
      </c>
      <c r="D114" s="13">
        <v>0</v>
      </c>
      <c r="E114" s="13" t="s">
        <v>117</v>
      </c>
      <c r="F114" s="14">
        <v>-4447.3599999999997</v>
      </c>
    </row>
    <row r="115" spans="1:6" ht="14.25" hidden="1" x14ac:dyDescent="0.2">
      <c r="A115" s="11">
        <v>41646</v>
      </c>
      <c r="B115" s="12">
        <v>5001</v>
      </c>
      <c r="C115" s="13">
        <v>8110</v>
      </c>
      <c r="D115" s="13">
        <v>0</v>
      </c>
      <c r="E115" s="13" t="s">
        <v>128</v>
      </c>
      <c r="F115" s="14">
        <v>-4080</v>
      </c>
    </row>
    <row r="116" spans="1:6" ht="14.25" hidden="1" x14ac:dyDescent="0.2">
      <c r="A116" s="11">
        <v>41646</v>
      </c>
      <c r="B116" s="12">
        <v>5001</v>
      </c>
      <c r="C116" s="13">
        <v>8110</v>
      </c>
      <c r="D116" s="13">
        <v>0</v>
      </c>
      <c r="E116" s="13" t="s">
        <v>129</v>
      </c>
      <c r="F116" s="14">
        <v>-5475</v>
      </c>
    </row>
    <row r="117" spans="1:6" ht="14.25" hidden="1" x14ac:dyDescent="0.2">
      <c r="A117" s="11">
        <v>41647</v>
      </c>
      <c r="B117" s="12">
        <v>5007</v>
      </c>
      <c r="C117" s="13">
        <v>8110</v>
      </c>
      <c r="D117" s="13">
        <v>0</v>
      </c>
      <c r="E117" s="13" t="s">
        <v>130</v>
      </c>
      <c r="F117" s="14">
        <v>-9000</v>
      </c>
    </row>
    <row r="118" spans="1:6" ht="14.25" hidden="1" x14ac:dyDescent="0.2">
      <c r="A118" s="11">
        <v>41652</v>
      </c>
      <c r="B118" s="12">
        <v>5010</v>
      </c>
      <c r="C118" s="13">
        <v>8110</v>
      </c>
      <c r="D118" s="13">
        <v>0</v>
      </c>
      <c r="E118" s="13" t="s">
        <v>134</v>
      </c>
      <c r="F118" s="14">
        <v>-17302</v>
      </c>
    </row>
    <row r="119" spans="1:6" ht="14.25" hidden="1" x14ac:dyDescent="0.2">
      <c r="A119" s="11">
        <v>41654</v>
      </c>
      <c r="B119" s="12">
        <v>5001</v>
      </c>
      <c r="C119" s="13">
        <v>8110</v>
      </c>
      <c r="D119" s="13">
        <v>0</v>
      </c>
      <c r="E119" s="13" t="s">
        <v>141</v>
      </c>
      <c r="F119" s="14">
        <v>-6922.5</v>
      </c>
    </row>
    <row r="120" spans="1:6" ht="14.25" hidden="1" x14ac:dyDescent="0.2">
      <c r="A120" s="11">
        <v>41660</v>
      </c>
      <c r="B120" s="12">
        <v>5024</v>
      </c>
      <c r="C120" s="13">
        <v>8110</v>
      </c>
      <c r="D120" s="13">
        <v>0</v>
      </c>
      <c r="E120" s="13" t="s">
        <v>150</v>
      </c>
      <c r="F120" s="14">
        <v>-8560</v>
      </c>
    </row>
    <row r="121" spans="1:6" ht="14.25" hidden="1" x14ac:dyDescent="0.2">
      <c r="A121" s="11">
        <v>41662</v>
      </c>
      <c r="B121" s="12">
        <v>5026</v>
      </c>
      <c r="C121" s="13">
        <v>8110</v>
      </c>
      <c r="D121" s="13">
        <v>0</v>
      </c>
      <c r="E121" s="13" t="s">
        <v>153</v>
      </c>
      <c r="F121" s="14">
        <v>-7730</v>
      </c>
    </row>
    <row r="122" spans="1:6" ht="14.25" hidden="1" x14ac:dyDescent="0.2">
      <c r="A122" s="11">
        <v>41688</v>
      </c>
      <c r="B122" s="12">
        <v>5055</v>
      </c>
      <c r="C122" s="13">
        <v>8110</v>
      </c>
      <c r="D122" s="13">
        <v>0</v>
      </c>
      <c r="E122" s="13" t="s">
        <v>188</v>
      </c>
      <c r="F122" s="14">
        <v>-5200</v>
      </c>
    </row>
    <row r="123" spans="1:6" ht="14.25" hidden="1" x14ac:dyDescent="0.2">
      <c r="A123" s="11">
        <v>41641</v>
      </c>
      <c r="B123" s="12">
        <v>5001</v>
      </c>
      <c r="C123" s="13">
        <v>8200</v>
      </c>
      <c r="D123" s="13">
        <v>0</v>
      </c>
      <c r="E123" s="13" t="s">
        <v>115</v>
      </c>
      <c r="F123" s="14">
        <v>7485</v>
      </c>
    </row>
    <row r="124" spans="1:6" ht="14.25" hidden="1" x14ac:dyDescent="0.2">
      <c r="A124" s="11">
        <v>41642</v>
      </c>
      <c r="B124" s="12">
        <v>5001</v>
      </c>
      <c r="C124" s="13">
        <v>8200</v>
      </c>
      <c r="D124" s="13">
        <v>0</v>
      </c>
      <c r="E124" s="13" t="s">
        <v>116</v>
      </c>
      <c r="F124" s="14">
        <v>4800</v>
      </c>
    </row>
    <row r="125" spans="1:6" ht="14.25" hidden="1" x14ac:dyDescent="0.2">
      <c r="A125" s="11">
        <v>41642</v>
      </c>
      <c r="B125" s="12">
        <v>5002</v>
      </c>
      <c r="C125" s="13">
        <v>8200</v>
      </c>
      <c r="D125" s="13">
        <v>0</v>
      </c>
      <c r="E125" s="13" t="s">
        <v>117</v>
      </c>
      <c r="F125" s="14">
        <v>4447.3599999999997</v>
      </c>
    </row>
    <row r="126" spans="1:6" ht="14.25" hidden="1" x14ac:dyDescent="0.2">
      <c r="A126" s="11">
        <v>41642</v>
      </c>
      <c r="B126" s="12">
        <v>5003</v>
      </c>
      <c r="C126" s="13">
        <v>8200</v>
      </c>
      <c r="D126" s="13">
        <v>0</v>
      </c>
      <c r="E126" s="13" t="s">
        <v>118</v>
      </c>
      <c r="F126" s="14">
        <v>-14933.98</v>
      </c>
    </row>
    <row r="127" spans="1:6" ht="14.25" hidden="1" x14ac:dyDescent="0.2">
      <c r="A127" s="11">
        <v>41642</v>
      </c>
      <c r="B127" s="12">
        <v>5004</v>
      </c>
      <c r="C127" s="13">
        <v>8200</v>
      </c>
      <c r="D127" s="13">
        <v>0</v>
      </c>
      <c r="E127" s="13" t="s">
        <v>119</v>
      </c>
      <c r="F127" s="14">
        <v>-1000</v>
      </c>
    </row>
    <row r="128" spans="1:6" ht="14.25" hidden="1" x14ac:dyDescent="0.2">
      <c r="A128" s="11">
        <v>41642</v>
      </c>
      <c r="B128" s="12">
        <v>5004</v>
      </c>
      <c r="C128" s="13">
        <v>8200</v>
      </c>
      <c r="D128" s="13">
        <v>0</v>
      </c>
      <c r="E128" s="13" t="s">
        <v>120</v>
      </c>
      <c r="F128" s="14">
        <v>-3000</v>
      </c>
    </row>
    <row r="129" spans="1:6" ht="14.25" hidden="1" x14ac:dyDescent="0.2">
      <c r="A129" s="11">
        <v>41642</v>
      </c>
      <c r="B129" s="12">
        <v>5004</v>
      </c>
      <c r="C129" s="13">
        <v>8200</v>
      </c>
      <c r="D129" s="13">
        <v>0</v>
      </c>
      <c r="E129" s="13" t="s">
        <v>121</v>
      </c>
      <c r="F129" s="14">
        <v>-3000</v>
      </c>
    </row>
    <row r="130" spans="1:6" ht="14.25" hidden="1" x14ac:dyDescent="0.2">
      <c r="A130" s="11">
        <v>41645</v>
      </c>
      <c r="B130" s="12">
        <v>5004</v>
      </c>
      <c r="C130" s="13">
        <v>8200</v>
      </c>
      <c r="D130" s="13">
        <v>0</v>
      </c>
      <c r="E130" s="13" t="s">
        <v>122</v>
      </c>
      <c r="F130" s="14">
        <v>-2000</v>
      </c>
    </row>
    <row r="131" spans="1:6" ht="14.25" hidden="1" x14ac:dyDescent="0.2">
      <c r="A131" s="11">
        <v>41645</v>
      </c>
      <c r="B131" s="12">
        <v>5004</v>
      </c>
      <c r="C131" s="13">
        <v>8200</v>
      </c>
      <c r="D131" s="13">
        <v>0</v>
      </c>
      <c r="E131" s="13" t="s">
        <v>123</v>
      </c>
      <c r="F131" s="14">
        <v>-1000</v>
      </c>
    </row>
    <row r="132" spans="1:6" ht="14.25" hidden="1" x14ac:dyDescent="0.2">
      <c r="A132" s="11">
        <v>41645</v>
      </c>
      <c r="B132" s="12">
        <v>5004</v>
      </c>
      <c r="C132" s="13">
        <v>8200</v>
      </c>
      <c r="D132" s="13">
        <v>0</v>
      </c>
      <c r="E132" s="13" t="s">
        <v>124</v>
      </c>
      <c r="F132" s="14">
        <v>-1000</v>
      </c>
    </row>
    <row r="133" spans="1:6" ht="14.25" hidden="1" x14ac:dyDescent="0.2">
      <c r="A133" s="11">
        <v>41645</v>
      </c>
      <c r="B133" s="12">
        <v>5004</v>
      </c>
      <c r="C133" s="13">
        <v>8200</v>
      </c>
      <c r="D133" s="13">
        <v>0</v>
      </c>
      <c r="E133" s="13" t="s">
        <v>125</v>
      </c>
      <c r="F133" s="14">
        <v>-1000</v>
      </c>
    </row>
    <row r="134" spans="1:6" ht="14.25" hidden="1" x14ac:dyDescent="0.2">
      <c r="A134" s="11">
        <v>41645</v>
      </c>
      <c r="B134" s="12">
        <v>5005</v>
      </c>
      <c r="C134" s="13">
        <v>8200</v>
      </c>
      <c r="D134" s="13">
        <v>0</v>
      </c>
      <c r="E134" s="13" t="s">
        <v>126</v>
      </c>
      <c r="F134" s="14">
        <v>25859</v>
      </c>
    </row>
    <row r="135" spans="1:6" ht="14.25" hidden="1" x14ac:dyDescent="0.2">
      <c r="A135" s="11">
        <v>41645</v>
      </c>
      <c r="B135" s="12">
        <v>5006</v>
      </c>
      <c r="C135" s="13">
        <v>8200</v>
      </c>
      <c r="D135" s="13">
        <v>0</v>
      </c>
      <c r="E135" s="13" t="s">
        <v>127</v>
      </c>
      <c r="F135" s="14">
        <v>-1500</v>
      </c>
    </row>
    <row r="136" spans="1:6" ht="14.25" hidden="1" x14ac:dyDescent="0.2">
      <c r="A136" s="11">
        <v>41646</v>
      </c>
      <c r="B136" s="12">
        <v>5001</v>
      </c>
      <c r="C136" s="13">
        <v>8200</v>
      </c>
      <c r="D136" s="13">
        <v>0</v>
      </c>
      <c r="E136" s="13" t="s">
        <v>128</v>
      </c>
      <c r="F136" s="14">
        <v>4080</v>
      </c>
    </row>
    <row r="137" spans="1:6" ht="14.25" hidden="1" x14ac:dyDescent="0.2">
      <c r="A137" s="11">
        <v>41646</v>
      </c>
      <c r="B137" s="12">
        <v>5001</v>
      </c>
      <c r="C137" s="13">
        <v>8200</v>
      </c>
      <c r="D137" s="13">
        <v>0</v>
      </c>
      <c r="E137" s="13" t="s">
        <v>129</v>
      </c>
      <c r="F137" s="14">
        <v>5475</v>
      </c>
    </row>
    <row r="138" spans="1:6" ht="14.25" hidden="1" x14ac:dyDescent="0.2">
      <c r="A138" s="11">
        <v>41646</v>
      </c>
      <c r="B138" s="12">
        <v>5075</v>
      </c>
      <c r="C138" s="13">
        <v>8200</v>
      </c>
      <c r="D138" s="13">
        <v>0</v>
      </c>
      <c r="E138" s="13" t="s">
        <v>97</v>
      </c>
      <c r="F138" s="14">
        <v>190129.99</v>
      </c>
    </row>
    <row r="139" spans="1:6" ht="14.25" hidden="1" x14ac:dyDescent="0.2">
      <c r="A139" s="11">
        <v>41647</v>
      </c>
      <c r="B139" s="12">
        <v>5007</v>
      </c>
      <c r="C139" s="13">
        <v>8200</v>
      </c>
      <c r="D139" s="13">
        <v>0</v>
      </c>
      <c r="E139" s="13" t="s">
        <v>130</v>
      </c>
      <c r="F139" s="14">
        <v>9000</v>
      </c>
    </row>
    <row r="140" spans="1:6" ht="14.25" hidden="1" x14ac:dyDescent="0.2">
      <c r="A140" s="11">
        <v>41649</v>
      </c>
      <c r="B140" s="12">
        <v>5008</v>
      </c>
      <c r="C140" s="13">
        <v>8200</v>
      </c>
      <c r="D140" s="13">
        <v>0</v>
      </c>
      <c r="E140" s="13" t="s">
        <v>132</v>
      </c>
      <c r="F140" s="14">
        <v>-9467.6</v>
      </c>
    </row>
    <row r="141" spans="1:6" ht="14.25" hidden="1" x14ac:dyDescent="0.2">
      <c r="A141" s="11">
        <v>41649</v>
      </c>
      <c r="B141" s="12">
        <v>5008</v>
      </c>
      <c r="C141" s="13">
        <v>8200</v>
      </c>
      <c r="D141" s="13">
        <v>0</v>
      </c>
      <c r="E141" s="13" t="s">
        <v>131</v>
      </c>
      <c r="F141" s="12">
        <v>-20</v>
      </c>
    </row>
    <row r="142" spans="1:6" ht="14.25" hidden="1" x14ac:dyDescent="0.2">
      <c r="A142" s="11">
        <v>41649</v>
      </c>
      <c r="B142" s="12">
        <v>5009</v>
      </c>
      <c r="C142" s="13">
        <v>8200</v>
      </c>
      <c r="D142" s="13">
        <v>0</v>
      </c>
      <c r="E142" s="13" t="s">
        <v>133</v>
      </c>
      <c r="F142" s="12">
        <v>-399</v>
      </c>
    </row>
    <row r="143" spans="1:6" ht="14.25" hidden="1" x14ac:dyDescent="0.2">
      <c r="A143" s="11">
        <v>41652</v>
      </c>
      <c r="B143" s="12">
        <v>5010</v>
      </c>
      <c r="C143" s="13">
        <v>8200</v>
      </c>
      <c r="D143" s="13">
        <v>0</v>
      </c>
      <c r="E143" s="13" t="s">
        <v>134</v>
      </c>
      <c r="F143" s="14">
        <v>17302</v>
      </c>
    </row>
    <row r="144" spans="1:6" ht="14.25" hidden="1" x14ac:dyDescent="0.2">
      <c r="A144" s="11">
        <v>41652</v>
      </c>
      <c r="B144" s="12">
        <v>5011</v>
      </c>
      <c r="C144" s="13">
        <v>8200</v>
      </c>
      <c r="D144" s="13">
        <v>0</v>
      </c>
      <c r="E144" s="13" t="s">
        <v>135</v>
      </c>
      <c r="F144" s="12">
        <v>-276.63</v>
      </c>
    </row>
    <row r="145" spans="1:6" ht="14.25" hidden="1" x14ac:dyDescent="0.2">
      <c r="A145" s="11">
        <v>41652</v>
      </c>
      <c r="B145" s="12">
        <v>5012</v>
      </c>
      <c r="C145" s="13">
        <v>8200</v>
      </c>
      <c r="D145" s="13">
        <v>0</v>
      </c>
      <c r="E145" s="13" t="s">
        <v>136</v>
      </c>
      <c r="F145" s="12">
        <v>-322.45</v>
      </c>
    </row>
    <row r="146" spans="1:6" ht="14.25" hidden="1" x14ac:dyDescent="0.2">
      <c r="A146" s="11">
        <v>41652</v>
      </c>
      <c r="B146" s="12">
        <v>5013</v>
      </c>
      <c r="C146" s="13">
        <v>8200</v>
      </c>
      <c r="D146" s="13">
        <v>0</v>
      </c>
      <c r="E146" s="13" t="s">
        <v>114</v>
      </c>
      <c r="F146" s="14">
        <v>-7530</v>
      </c>
    </row>
    <row r="147" spans="1:6" ht="14.25" hidden="1" x14ac:dyDescent="0.2">
      <c r="A147" s="11">
        <v>41652</v>
      </c>
      <c r="B147" s="12">
        <v>5013</v>
      </c>
      <c r="C147" s="13">
        <v>8200</v>
      </c>
      <c r="D147" s="13">
        <v>0</v>
      </c>
      <c r="E147" s="13" t="s">
        <v>137</v>
      </c>
      <c r="F147" s="12">
        <v>-33.9</v>
      </c>
    </row>
    <row r="148" spans="1:6" ht="14.25" hidden="1" x14ac:dyDescent="0.2">
      <c r="A148" s="11">
        <v>41652</v>
      </c>
      <c r="B148" s="12">
        <v>5014</v>
      </c>
      <c r="C148" s="13">
        <v>8200</v>
      </c>
      <c r="D148" s="13">
        <v>0</v>
      </c>
      <c r="E148" s="13" t="s">
        <v>139</v>
      </c>
      <c r="F148" s="12">
        <v>-50</v>
      </c>
    </row>
    <row r="149" spans="1:6" ht="14.25" hidden="1" x14ac:dyDescent="0.2">
      <c r="A149" s="11">
        <v>41652</v>
      </c>
      <c r="B149" s="12">
        <v>5014</v>
      </c>
      <c r="C149" s="13">
        <v>8200</v>
      </c>
      <c r="D149" s="13">
        <v>0</v>
      </c>
      <c r="E149" s="13" t="s">
        <v>138</v>
      </c>
      <c r="F149" s="14">
        <v>-32815.25</v>
      </c>
    </row>
    <row r="150" spans="1:6" ht="14.25" hidden="1" x14ac:dyDescent="0.2">
      <c r="A150" s="11">
        <v>41653</v>
      </c>
      <c r="B150" s="12">
        <v>5015</v>
      </c>
      <c r="C150" s="13">
        <v>8200</v>
      </c>
      <c r="D150" s="13">
        <v>0</v>
      </c>
      <c r="E150" s="13" t="s">
        <v>140</v>
      </c>
      <c r="F150" s="12">
        <v>-295.95</v>
      </c>
    </row>
    <row r="151" spans="1:6" ht="14.25" hidden="1" x14ac:dyDescent="0.2">
      <c r="A151" s="11">
        <v>41654</v>
      </c>
      <c r="B151" s="12">
        <v>5001</v>
      </c>
      <c r="C151" s="13">
        <v>8200</v>
      </c>
      <c r="D151" s="13">
        <v>0</v>
      </c>
      <c r="E151" s="13" t="s">
        <v>141</v>
      </c>
      <c r="F151" s="14">
        <v>6922.5</v>
      </c>
    </row>
    <row r="152" spans="1:6" ht="14.25" hidden="1" x14ac:dyDescent="0.2">
      <c r="A152" s="11">
        <v>41654</v>
      </c>
      <c r="B152" s="12">
        <v>5016</v>
      </c>
      <c r="C152" s="13">
        <v>8200</v>
      </c>
      <c r="D152" s="13">
        <v>0</v>
      </c>
      <c r="E152" s="13" t="s">
        <v>142</v>
      </c>
      <c r="F152" s="14">
        <v>-6671.94</v>
      </c>
    </row>
    <row r="153" spans="1:6" ht="14.25" hidden="1" x14ac:dyDescent="0.2">
      <c r="A153" s="11">
        <v>41654</v>
      </c>
      <c r="B153" s="12">
        <v>5017</v>
      </c>
      <c r="C153" s="13">
        <v>8200</v>
      </c>
      <c r="D153" s="13">
        <v>0</v>
      </c>
      <c r="E153" s="13" t="s">
        <v>143</v>
      </c>
      <c r="F153" s="14">
        <v>-8488.1</v>
      </c>
    </row>
    <row r="154" spans="1:6" ht="14.25" hidden="1" x14ac:dyDescent="0.2">
      <c r="A154" s="11">
        <v>41654</v>
      </c>
      <c r="B154" s="12">
        <v>5018</v>
      </c>
      <c r="C154" s="13">
        <v>8200</v>
      </c>
      <c r="D154" s="13">
        <v>0</v>
      </c>
      <c r="E154" s="13" t="s">
        <v>142</v>
      </c>
      <c r="F154" s="14">
        <v>-3280</v>
      </c>
    </row>
    <row r="155" spans="1:6" ht="14.25" hidden="1" x14ac:dyDescent="0.2">
      <c r="A155" s="11">
        <v>41654</v>
      </c>
      <c r="B155" s="12">
        <v>5019</v>
      </c>
      <c r="C155" s="13">
        <v>8200</v>
      </c>
      <c r="D155" s="13">
        <v>0</v>
      </c>
      <c r="E155" s="13" t="s">
        <v>145</v>
      </c>
      <c r="F155" s="12">
        <v>-20</v>
      </c>
    </row>
    <row r="156" spans="1:6" ht="14.25" hidden="1" x14ac:dyDescent="0.2">
      <c r="A156" s="11">
        <v>41654</v>
      </c>
      <c r="B156" s="12">
        <v>5019</v>
      </c>
      <c r="C156" s="13">
        <v>8200</v>
      </c>
      <c r="D156" s="13">
        <v>0</v>
      </c>
      <c r="E156" s="13" t="s">
        <v>144</v>
      </c>
      <c r="F156" s="14">
        <v>-2242.5</v>
      </c>
    </row>
    <row r="157" spans="1:6" ht="14.25" hidden="1" x14ac:dyDescent="0.2">
      <c r="A157" s="11">
        <v>41656</v>
      </c>
      <c r="B157" s="12">
        <v>5020</v>
      </c>
      <c r="C157" s="13">
        <v>8200</v>
      </c>
      <c r="D157" s="13">
        <v>0</v>
      </c>
      <c r="E157" s="13" t="s">
        <v>146</v>
      </c>
      <c r="F157" s="12">
        <v>-670</v>
      </c>
    </row>
    <row r="158" spans="1:6" ht="14.25" hidden="1" x14ac:dyDescent="0.2">
      <c r="A158" s="11">
        <v>41657</v>
      </c>
      <c r="B158" s="12">
        <v>5021</v>
      </c>
      <c r="C158" s="13">
        <v>8200</v>
      </c>
      <c r="D158" s="13">
        <v>0</v>
      </c>
      <c r="E158" s="13" t="s">
        <v>147</v>
      </c>
      <c r="F158" s="14">
        <v>-2472</v>
      </c>
    </row>
    <row r="159" spans="1:6" ht="14.25" hidden="1" x14ac:dyDescent="0.2">
      <c r="A159" s="11">
        <v>41659</v>
      </c>
      <c r="B159" s="12">
        <v>5022</v>
      </c>
      <c r="C159" s="13">
        <v>8200</v>
      </c>
      <c r="D159" s="13">
        <v>0</v>
      </c>
      <c r="E159" s="13" t="s">
        <v>148</v>
      </c>
      <c r="F159" s="12">
        <v>-600</v>
      </c>
    </row>
    <row r="160" spans="1:6" ht="14.25" hidden="1" x14ac:dyDescent="0.2">
      <c r="A160" s="11">
        <v>41659</v>
      </c>
      <c r="B160" s="12">
        <v>5023</v>
      </c>
      <c r="C160" s="13">
        <v>8200</v>
      </c>
      <c r="D160" s="13">
        <v>0</v>
      </c>
      <c r="E160" s="13" t="s">
        <v>149</v>
      </c>
      <c r="F160" s="14">
        <v>-2004.21</v>
      </c>
    </row>
    <row r="161" spans="1:6" ht="14.25" hidden="1" x14ac:dyDescent="0.2">
      <c r="A161" s="11">
        <v>41660</v>
      </c>
      <c r="B161" s="12">
        <v>5024</v>
      </c>
      <c r="C161" s="13">
        <v>8200</v>
      </c>
      <c r="D161" s="13">
        <v>0</v>
      </c>
      <c r="E161" s="13" t="s">
        <v>150</v>
      </c>
      <c r="F161" s="14">
        <v>8560</v>
      </c>
    </row>
    <row r="162" spans="1:6" ht="14.25" hidden="1" x14ac:dyDescent="0.2">
      <c r="A162" s="11">
        <v>41660</v>
      </c>
      <c r="B162" s="12">
        <v>5025</v>
      </c>
      <c r="C162" s="13">
        <v>8200</v>
      </c>
      <c r="D162" s="13">
        <v>0</v>
      </c>
      <c r="E162" s="13" t="s">
        <v>151</v>
      </c>
      <c r="F162" s="12">
        <v>500</v>
      </c>
    </row>
    <row r="163" spans="1:6" ht="14.25" hidden="1" x14ac:dyDescent="0.2">
      <c r="A163" s="11">
        <v>41662</v>
      </c>
      <c r="B163" s="12">
        <v>5026</v>
      </c>
      <c r="C163" s="13">
        <v>8200</v>
      </c>
      <c r="D163" s="13">
        <v>0</v>
      </c>
      <c r="E163" s="13" t="s">
        <v>153</v>
      </c>
      <c r="F163" s="14">
        <v>7730</v>
      </c>
    </row>
    <row r="164" spans="1:6" ht="14.25" hidden="1" x14ac:dyDescent="0.2">
      <c r="A164" s="11">
        <v>41662</v>
      </c>
      <c r="B164" s="12">
        <v>5026</v>
      </c>
      <c r="C164" s="13">
        <v>8200</v>
      </c>
      <c r="D164" s="13">
        <v>0</v>
      </c>
      <c r="E164" s="13" t="s">
        <v>152</v>
      </c>
      <c r="F164" s="12">
        <v>850</v>
      </c>
    </row>
    <row r="165" spans="1:6" ht="14.25" hidden="1" x14ac:dyDescent="0.2">
      <c r="A165" s="11">
        <v>41662</v>
      </c>
      <c r="B165" s="12">
        <v>5027</v>
      </c>
      <c r="C165" s="13">
        <v>8200</v>
      </c>
      <c r="D165" s="13">
        <v>0</v>
      </c>
      <c r="E165" s="13" t="s">
        <v>154</v>
      </c>
      <c r="F165" s="12">
        <v>500</v>
      </c>
    </row>
    <row r="166" spans="1:6" ht="14.25" hidden="1" x14ac:dyDescent="0.2">
      <c r="A166" s="11">
        <v>41663</v>
      </c>
      <c r="B166" s="12">
        <v>5028</v>
      </c>
      <c r="C166" s="13">
        <v>8200</v>
      </c>
      <c r="D166" s="13">
        <v>0</v>
      </c>
      <c r="E166" s="13" t="s">
        <v>156</v>
      </c>
      <c r="F166" s="12">
        <v>-50</v>
      </c>
    </row>
    <row r="167" spans="1:6" ht="14.25" hidden="1" x14ac:dyDescent="0.2">
      <c r="A167" s="11">
        <v>41663</v>
      </c>
      <c r="B167" s="12">
        <v>5028</v>
      </c>
      <c r="C167" s="13">
        <v>8200</v>
      </c>
      <c r="D167" s="13">
        <v>0</v>
      </c>
      <c r="E167" s="13" t="s">
        <v>155</v>
      </c>
      <c r="F167" s="14">
        <v>-134133.19</v>
      </c>
    </row>
    <row r="168" spans="1:6" ht="14.25" hidden="1" x14ac:dyDescent="0.2">
      <c r="A168" s="11">
        <v>41664</v>
      </c>
      <c r="B168" s="12">
        <v>5029</v>
      </c>
      <c r="C168" s="13">
        <v>8200</v>
      </c>
      <c r="D168" s="13">
        <v>0</v>
      </c>
      <c r="E168" s="13" t="s">
        <v>157</v>
      </c>
      <c r="F168" s="12">
        <v>-860</v>
      </c>
    </row>
    <row r="169" spans="1:6" ht="14.25" hidden="1" x14ac:dyDescent="0.2">
      <c r="A169" s="11">
        <v>41666</v>
      </c>
      <c r="B169" s="12">
        <v>5030</v>
      </c>
      <c r="C169" s="13">
        <v>8200</v>
      </c>
      <c r="D169" s="13">
        <v>0</v>
      </c>
      <c r="E169" s="13" t="s">
        <v>158</v>
      </c>
      <c r="F169" s="12">
        <v>-330.87</v>
      </c>
    </row>
    <row r="170" spans="1:6" ht="14.25" hidden="1" x14ac:dyDescent="0.2">
      <c r="A170" s="11">
        <v>41666</v>
      </c>
      <c r="B170" s="12">
        <v>5031</v>
      </c>
      <c r="C170" s="13">
        <v>8200</v>
      </c>
      <c r="D170" s="13">
        <v>0</v>
      </c>
      <c r="E170" s="13" t="s">
        <v>159</v>
      </c>
      <c r="F170" s="12">
        <v>-38.25</v>
      </c>
    </row>
    <row r="171" spans="1:6" ht="14.25" hidden="1" x14ac:dyDescent="0.2">
      <c r="A171" s="11">
        <v>41666</v>
      </c>
      <c r="B171" s="12">
        <v>5032</v>
      </c>
      <c r="C171" s="13">
        <v>8200</v>
      </c>
      <c r="D171" s="13">
        <v>0</v>
      </c>
      <c r="E171" s="13" t="s">
        <v>160</v>
      </c>
      <c r="F171" s="14">
        <v>-3684</v>
      </c>
    </row>
    <row r="172" spans="1:6" ht="14.25" hidden="1" x14ac:dyDescent="0.2">
      <c r="A172" s="11">
        <v>41666</v>
      </c>
      <c r="B172" s="12">
        <v>5033</v>
      </c>
      <c r="C172" s="13">
        <v>8200</v>
      </c>
      <c r="D172" s="13">
        <v>0</v>
      </c>
      <c r="E172" s="13" t="s">
        <v>161</v>
      </c>
      <c r="F172" s="14">
        <v>-7900</v>
      </c>
    </row>
    <row r="173" spans="1:6" ht="14.25" hidden="1" x14ac:dyDescent="0.2">
      <c r="A173" s="11">
        <v>41666</v>
      </c>
      <c r="B173" s="12">
        <v>5034</v>
      </c>
      <c r="C173" s="13">
        <v>8200</v>
      </c>
      <c r="D173" s="13">
        <v>0</v>
      </c>
      <c r="E173" s="13" t="s">
        <v>163</v>
      </c>
      <c r="F173" s="12">
        <v>-20</v>
      </c>
    </row>
    <row r="174" spans="1:6" ht="14.25" hidden="1" x14ac:dyDescent="0.2">
      <c r="A174" s="11">
        <v>41666</v>
      </c>
      <c r="B174" s="12">
        <v>5034</v>
      </c>
      <c r="C174" s="13">
        <v>8200</v>
      </c>
      <c r="D174" s="13">
        <v>0</v>
      </c>
      <c r="E174" s="13" t="s">
        <v>162</v>
      </c>
      <c r="F174" s="14">
        <v>-17940</v>
      </c>
    </row>
    <row r="175" spans="1:6" ht="14.25" hidden="1" x14ac:dyDescent="0.2">
      <c r="A175" s="11">
        <v>41668</v>
      </c>
      <c r="B175" s="12">
        <v>5035</v>
      </c>
      <c r="C175" s="13">
        <v>8200</v>
      </c>
      <c r="D175" s="13">
        <v>0</v>
      </c>
      <c r="E175" s="13" t="s">
        <v>164</v>
      </c>
      <c r="F175" s="14">
        <v>1000</v>
      </c>
    </row>
    <row r="176" spans="1:6" ht="14.25" hidden="1" x14ac:dyDescent="0.2">
      <c r="A176" s="11">
        <v>41668</v>
      </c>
      <c r="B176" s="12">
        <v>5036</v>
      </c>
      <c r="C176" s="13">
        <v>8200</v>
      </c>
      <c r="D176" s="13">
        <v>0</v>
      </c>
      <c r="E176" s="13" t="s">
        <v>165</v>
      </c>
      <c r="F176" s="14">
        <v>-9650</v>
      </c>
    </row>
    <row r="177" spans="1:6" ht="14.25" hidden="1" x14ac:dyDescent="0.2">
      <c r="A177" s="11">
        <v>41669</v>
      </c>
      <c r="B177" s="12">
        <v>5037</v>
      </c>
      <c r="C177" s="13">
        <v>8200</v>
      </c>
      <c r="D177" s="13">
        <v>0</v>
      </c>
      <c r="E177" s="13" t="s">
        <v>166</v>
      </c>
      <c r="F177" s="12">
        <v>-442</v>
      </c>
    </row>
    <row r="178" spans="1:6" ht="14.25" hidden="1" x14ac:dyDescent="0.2">
      <c r="A178" s="11">
        <v>41669</v>
      </c>
      <c r="B178" s="12">
        <v>5038</v>
      </c>
      <c r="C178" s="13">
        <v>8200</v>
      </c>
      <c r="D178" s="13">
        <v>0</v>
      </c>
      <c r="E178" s="13" t="s">
        <v>168</v>
      </c>
      <c r="F178" s="12">
        <v>-50</v>
      </c>
    </row>
    <row r="179" spans="1:6" ht="14.25" hidden="1" x14ac:dyDescent="0.2">
      <c r="A179" s="11">
        <v>41669</v>
      </c>
      <c r="B179" s="12">
        <v>5038</v>
      </c>
      <c r="C179" s="13">
        <v>8200</v>
      </c>
      <c r="D179" s="13">
        <v>0</v>
      </c>
      <c r="E179" s="13" t="s">
        <v>167</v>
      </c>
      <c r="F179" s="12">
        <v>-897.02</v>
      </c>
    </row>
    <row r="180" spans="1:6" ht="14.25" hidden="1" x14ac:dyDescent="0.2">
      <c r="A180" s="11">
        <v>41669</v>
      </c>
      <c r="B180" s="12">
        <v>5039</v>
      </c>
      <c r="C180" s="13">
        <v>8200</v>
      </c>
      <c r="D180" s="13">
        <v>0</v>
      </c>
      <c r="E180" s="13" t="s">
        <v>170</v>
      </c>
      <c r="F180" s="12">
        <v>-50</v>
      </c>
    </row>
    <row r="181" spans="1:6" ht="14.25" hidden="1" x14ac:dyDescent="0.2">
      <c r="A181" s="11">
        <v>41669</v>
      </c>
      <c r="B181" s="12">
        <v>5039</v>
      </c>
      <c r="C181" s="13">
        <v>8200</v>
      </c>
      <c r="D181" s="13">
        <v>0</v>
      </c>
      <c r="E181" s="13" t="s">
        <v>169</v>
      </c>
      <c r="F181" s="14">
        <v>-3363.84</v>
      </c>
    </row>
    <row r="182" spans="1:6" ht="14.25" hidden="1" x14ac:dyDescent="0.2">
      <c r="A182" s="11">
        <v>41669</v>
      </c>
      <c r="B182" s="12">
        <v>5040</v>
      </c>
      <c r="C182" s="13">
        <v>8200</v>
      </c>
      <c r="D182" s="13">
        <v>0</v>
      </c>
      <c r="E182" s="13" t="s">
        <v>172</v>
      </c>
      <c r="F182" s="12">
        <v>-20</v>
      </c>
    </row>
    <row r="183" spans="1:6" ht="14.25" hidden="1" x14ac:dyDescent="0.2">
      <c r="A183" s="11">
        <v>41669</v>
      </c>
      <c r="B183" s="12">
        <v>5040</v>
      </c>
      <c r="C183" s="13">
        <v>8200</v>
      </c>
      <c r="D183" s="13">
        <v>0</v>
      </c>
      <c r="E183" s="13" t="s">
        <v>171</v>
      </c>
      <c r="F183" s="14">
        <v>-11212.8</v>
      </c>
    </row>
    <row r="184" spans="1:6" ht="14.25" hidden="1" x14ac:dyDescent="0.2">
      <c r="A184" s="11">
        <v>41670</v>
      </c>
      <c r="B184" s="12">
        <v>5041</v>
      </c>
      <c r="C184" s="13">
        <v>8200</v>
      </c>
      <c r="D184" s="13">
        <v>0</v>
      </c>
      <c r="E184" s="13" t="s">
        <v>173</v>
      </c>
      <c r="F184" s="14">
        <v>-2000</v>
      </c>
    </row>
    <row r="185" spans="1:6" ht="14.25" hidden="1" x14ac:dyDescent="0.2">
      <c r="A185" s="11">
        <v>41671</v>
      </c>
      <c r="B185" s="12">
        <v>5042</v>
      </c>
      <c r="C185" s="13">
        <v>8200</v>
      </c>
      <c r="D185" s="13">
        <v>0</v>
      </c>
      <c r="E185" s="13" t="s">
        <v>174</v>
      </c>
      <c r="F185" s="14">
        <v>-1410</v>
      </c>
    </row>
    <row r="186" spans="1:6" ht="14.25" hidden="1" x14ac:dyDescent="0.2">
      <c r="A186" s="11">
        <v>41673</v>
      </c>
      <c r="B186" s="12">
        <v>5043</v>
      </c>
      <c r="C186" s="13">
        <v>8200</v>
      </c>
      <c r="D186" s="13">
        <v>0</v>
      </c>
      <c r="E186" s="13" t="s">
        <v>175</v>
      </c>
      <c r="F186" s="12">
        <v>-37.5</v>
      </c>
    </row>
    <row r="187" spans="1:6" ht="14.25" hidden="1" x14ac:dyDescent="0.2">
      <c r="A187" s="11">
        <v>41675</v>
      </c>
      <c r="B187" s="12">
        <v>5044</v>
      </c>
      <c r="C187" s="13">
        <v>8200</v>
      </c>
      <c r="D187" s="13">
        <v>0</v>
      </c>
      <c r="E187" s="13" t="s">
        <v>176</v>
      </c>
      <c r="F187" s="14">
        <v>-3000</v>
      </c>
    </row>
    <row r="188" spans="1:6" ht="14.25" hidden="1" x14ac:dyDescent="0.2">
      <c r="A188" s="11">
        <v>41676</v>
      </c>
      <c r="B188" s="12">
        <v>5045</v>
      </c>
      <c r="C188" s="13">
        <v>8200</v>
      </c>
      <c r="D188" s="13">
        <v>0</v>
      </c>
      <c r="E188" s="13" t="s">
        <v>177</v>
      </c>
      <c r="F188" s="12">
        <v>-465</v>
      </c>
    </row>
    <row r="189" spans="1:6" ht="14.25" hidden="1" x14ac:dyDescent="0.2">
      <c r="A189" s="11">
        <v>41677</v>
      </c>
      <c r="B189" s="12">
        <v>5046</v>
      </c>
      <c r="C189" s="13">
        <v>8200</v>
      </c>
      <c r="D189" s="13">
        <v>0</v>
      </c>
      <c r="E189" s="13" t="s">
        <v>178</v>
      </c>
      <c r="F189" s="12">
        <v>-375</v>
      </c>
    </row>
    <row r="190" spans="1:6" ht="14.25" hidden="1" x14ac:dyDescent="0.2">
      <c r="A190" s="11">
        <v>41677</v>
      </c>
      <c r="B190" s="12">
        <v>5046</v>
      </c>
      <c r="C190" s="13">
        <v>8200</v>
      </c>
      <c r="D190" s="13">
        <v>0</v>
      </c>
      <c r="E190" s="13" t="s">
        <v>179</v>
      </c>
      <c r="F190" s="14">
        <v>-1500</v>
      </c>
    </row>
    <row r="191" spans="1:6" ht="14.25" hidden="1" x14ac:dyDescent="0.2">
      <c r="A191" s="11">
        <v>41681</v>
      </c>
      <c r="B191" s="12">
        <v>5047</v>
      </c>
      <c r="C191" s="13">
        <v>8200</v>
      </c>
      <c r="D191" s="13">
        <v>0</v>
      </c>
      <c r="E191" s="13" t="s">
        <v>180</v>
      </c>
      <c r="F191" s="14">
        <v>-2363</v>
      </c>
    </row>
    <row r="192" spans="1:6" ht="14.25" hidden="1" x14ac:dyDescent="0.2">
      <c r="A192" s="11">
        <v>41681</v>
      </c>
      <c r="B192" s="12">
        <v>5048</v>
      </c>
      <c r="C192" s="13">
        <v>8200</v>
      </c>
      <c r="D192" s="13">
        <v>0</v>
      </c>
      <c r="E192" s="13" t="s">
        <v>181</v>
      </c>
      <c r="F192" s="14">
        <v>-3599</v>
      </c>
    </row>
    <row r="193" spans="1:6" ht="14.25" hidden="1" x14ac:dyDescent="0.2">
      <c r="A193" s="11">
        <v>41682</v>
      </c>
      <c r="B193" s="12">
        <v>5049</v>
      </c>
      <c r="C193" s="13">
        <v>8200</v>
      </c>
      <c r="D193" s="13">
        <v>0</v>
      </c>
      <c r="E193" s="13" t="s">
        <v>182</v>
      </c>
      <c r="F193" s="12">
        <v>-221.23</v>
      </c>
    </row>
    <row r="194" spans="1:6" ht="14.25" hidden="1" x14ac:dyDescent="0.2">
      <c r="A194" s="11">
        <v>41682</v>
      </c>
      <c r="B194" s="12">
        <v>5050</v>
      </c>
      <c r="C194" s="13">
        <v>8200</v>
      </c>
      <c r="D194" s="13">
        <v>0</v>
      </c>
      <c r="E194" s="13" t="s">
        <v>183</v>
      </c>
      <c r="F194" s="12">
        <v>-20</v>
      </c>
    </row>
    <row r="195" spans="1:6" ht="14.25" hidden="1" x14ac:dyDescent="0.2">
      <c r="A195" s="11">
        <v>41682</v>
      </c>
      <c r="B195" s="12">
        <v>5050</v>
      </c>
      <c r="C195" s="13">
        <v>8200</v>
      </c>
      <c r="D195" s="13">
        <v>0</v>
      </c>
      <c r="E195" s="13" t="s">
        <v>101</v>
      </c>
      <c r="F195" s="12">
        <v>-889.54</v>
      </c>
    </row>
    <row r="196" spans="1:6" ht="14.25" hidden="1" x14ac:dyDescent="0.2">
      <c r="A196" s="11">
        <v>41682</v>
      </c>
      <c r="B196" s="12">
        <v>5051</v>
      </c>
      <c r="C196" s="13">
        <v>8200</v>
      </c>
      <c r="D196" s="13">
        <v>0</v>
      </c>
      <c r="E196" s="13" t="s">
        <v>185</v>
      </c>
      <c r="F196" s="12">
        <v>-50</v>
      </c>
    </row>
    <row r="197" spans="1:6" ht="14.25" hidden="1" x14ac:dyDescent="0.2">
      <c r="A197" s="11">
        <v>41682</v>
      </c>
      <c r="B197" s="12">
        <v>5051</v>
      </c>
      <c r="C197" s="13">
        <v>8200</v>
      </c>
      <c r="D197" s="13">
        <v>0</v>
      </c>
      <c r="E197" s="13" t="s">
        <v>155</v>
      </c>
      <c r="F197" s="14">
        <v>-6256.66</v>
      </c>
    </row>
    <row r="198" spans="1:6" ht="14.25" hidden="1" x14ac:dyDescent="0.2">
      <c r="A198" s="11">
        <v>41682</v>
      </c>
      <c r="B198" s="12">
        <v>5051</v>
      </c>
      <c r="C198" s="13">
        <v>8200</v>
      </c>
      <c r="D198" s="13">
        <v>0</v>
      </c>
      <c r="E198" s="13" t="s">
        <v>184</v>
      </c>
      <c r="F198" s="14">
        <v>-12199.36</v>
      </c>
    </row>
    <row r="199" spans="1:6" ht="14.25" hidden="1" x14ac:dyDescent="0.2">
      <c r="A199" s="11">
        <v>41687</v>
      </c>
      <c r="B199" s="12">
        <v>5052</v>
      </c>
      <c r="C199" s="13">
        <v>8200</v>
      </c>
      <c r="D199" s="13">
        <v>0</v>
      </c>
      <c r="E199" s="13" t="s">
        <v>185</v>
      </c>
      <c r="F199" s="12">
        <v>-50</v>
      </c>
    </row>
    <row r="200" spans="1:6" ht="14.25" hidden="1" x14ac:dyDescent="0.2">
      <c r="A200" s="11">
        <v>41687</v>
      </c>
      <c r="B200" s="12">
        <v>5052</v>
      </c>
      <c r="C200" s="13">
        <v>8200</v>
      </c>
      <c r="D200" s="13">
        <v>0</v>
      </c>
      <c r="E200" s="13" t="s">
        <v>155</v>
      </c>
      <c r="F200" s="14">
        <v>-1524.9</v>
      </c>
    </row>
    <row r="201" spans="1:6" ht="14.25" hidden="1" x14ac:dyDescent="0.2">
      <c r="A201" s="11">
        <v>41687</v>
      </c>
      <c r="B201" s="12">
        <v>5052</v>
      </c>
      <c r="C201" s="13">
        <v>8200</v>
      </c>
      <c r="D201" s="13">
        <v>0</v>
      </c>
      <c r="E201" s="13" t="s">
        <v>184</v>
      </c>
      <c r="F201" s="12">
        <v>119.6</v>
      </c>
    </row>
    <row r="202" spans="1:6" ht="14.25" hidden="1" x14ac:dyDescent="0.2">
      <c r="A202" s="11">
        <v>41687</v>
      </c>
      <c r="B202" s="12">
        <v>5053</v>
      </c>
      <c r="C202" s="13">
        <v>8200</v>
      </c>
      <c r="D202" s="13">
        <v>0</v>
      </c>
      <c r="E202" s="13" t="s">
        <v>187</v>
      </c>
      <c r="F202" s="12">
        <v>-50</v>
      </c>
    </row>
    <row r="203" spans="1:6" ht="14.25" hidden="1" x14ac:dyDescent="0.2">
      <c r="A203" s="11">
        <v>41687</v>
      </c>
      <c r="B203" s="12">
        <v>5053</v>
      </c>
      <c r="C203" s="13">
        <v>8200</v>
      </c>
      <c r="D203" s="13">
        <v>0</v>
      </c>
      <c r="E203" s="13" t="s">
        <v>186</v>
      </c>
      <c r="F203" s="12">
        <v>-508.92</v>
      </c>
    </row>
    <row r="204" spans="1:6" ht="14.25" hidden="1" x14ac:dyDescent="0.2">
      <c r="A204" s="11">
        <v>41688</v>
      </c>
      <c r="B204" s="12">
        <v>5054</v>
      </c>
      <c r="C204" s="13">
        <v>8200</v>
      </c>
      <c r="D204" s="13">
        <v>0</v>
      </c>
      <c r="E204" s="13" t="s">
        <v>151</v>
      </c>
      <c r="F204" s="12">
        <v>250</v>
      </c>
    </row>
    <row r="205" spans="1:6" ht="14.25" hidden="1" x14ac:dyDescent="0.2">
      <c r="A205" s="11">
        <v>41688</v>
      </c>
      <c r="B205" s="12">
        <v>5055</v>
      </c>
      <c r="C205" s="13">
        <v>8200</v>
      </c>
      <c r="D205" s="13">
        <v>0</v>
      </c>
      <c r="E205" s="13" t="s">
        <v>188</v>
      </c>
      <c r="F205" s="14">
        <v>5200</v>
      </c>
    </row>
    <row r="206" spans="1:6" ht="14.25" hidden="1" x14ac:dyDescent="0.2">
      <c r="A206" s="11">
        <v>41692</v>
      </c>
      <c r="B206" s="12">
        <v>5056</v>
      </c>
      <c r="C206" s="13">
        <v>8200</v>
      </c>
      <c r="D206" s="13">
        <v>0</v>
      </c>
      <c r="E206" s="13" t="s">
        <v>189</v>
      </c>
      <c r="F206" s="14">
        <v>-3317.6</v>
      </c>
    </row>
    <row r="207" spans="1:6" ht="14.25" hidden="1" x14ac:dyDescent="0.2">
      <c r="A207" s="11">
        <v>41692</v>
      </c>
      <c r="B207" s="12">
        <v>5057</v>
      </c>
      <c r="C207" s="13">
        <v>8200</v>
      </c>
      <c r="D207" s="13">
        <v>0</v>
      </c>
      <c r="E207" s="13" t="s">
        <v>190</v>
      </c>
      <c r="F207" s="14">
        <v>-1500</v>
      </c>
    </row>
    <row r="208" spans="1:6" ht="14.25" hidden="1" x14ac:dyDescent="0.2">
      <c r="A208" s="11">
        <v>41694</v>
      </c>
      <c r="B208" s="12">
        <v>5058</v>
      </c>
      <c r="C208" s="13">
        <v>8200</v>
      </c>
      <c r="D208" s="13">
        <v>0</v>
      </c>
      <c r="E208" s="13" t="s">
        <v>191</v>
      </c>
      <c r="F208" s="12">
        <v>-508</v>
      </c>
    </row>
    <row r="209" spans="1:6" ht="14.25" hidden="1" x14ac:dyDescent="0.2">
      <c r="A209" s="11">
        <v>41694</v>
      </c>
      <c r="B209" s="12">
        <v>5059</v>
      </c>
      <c r="C209" s="13">
        <v>8200</v>
      </c>
      <c r="D209" s="13">
        <v>0</v>
      </c>
      <c r="E209" s="13" t="s">
        <v>192</v>
      </c>
      <c r="F209" s="12">
        <v>-284</v>
      </c>
    </row>
    <row r="210" spans="1:6" ht="14.25" hidden="1" x14ac:dyDescent="0.2">
      <c r="A210" s="11">
        <v>41694</v>
      </c>
      <c r="B210" s="12">
        <v>5059</v>
      </c>
      <c r="C210" s="13">
        <v>8200</v>
      </c>
      <c r="D210" s="13">
        <v>0</v>
      </c>
      <c r="E210" s="13" t="s">
        <v>193</v>
      </c>
      <c r="F210" s="12">
        <v>-284</v>
      </c>
    </row>
    <row r="211" spans="1:6" ht="14.25" hidden="1" x14ac:dyDescent="0.2">
      <c r="A211" s="11">
        <v>41694</v>
      </c>
      <c r="B211" s="12">
        <v>5059</v>
      </c>
      <c r="C211" s="13">
        <v>8200</v>
      </c>
      <c r="D211" s="13">
        <v>0</v>
      </c>
      <c r="E211" s="13" t="s">
        <v>194</v>
      </c>
      <c r="F211" s="12">
        <v>-500</v>
      </c>
    </row>
    <row r="212" spans="1:6" ht="14.25" hidden="1" x14ac:dyDescent="0.2">
      <c r="A212" s="11">
        <v>41694</v>
      </c>
      <c r="B212" s="12">
        <v>5059</v>
      </c>
      <c r="C212" s="13">
        <v>8200</v>
      </c>
      <c r="D212" s="13">
        <v>0</v>
      </c>
      <c r="E212" s="13" t="s">
        <v>195</v>
      </c>
      <c r="F212" s="12">
        <v>-500</v>
      </c>
    </row>
    <row r="213" spans="1:6" ht="14.25" hidden="1" x14ac:dyDescent="0.2">
      <c r="A213" s="11">
        <v>41694</v>
      </c>
      <c r="B213" s="12">
        <v>5060</v>
      </c>
      <c r="C213" s="13">
        <v>8200</v>
      </c>
      <c r="D213" s="13">
        <v>0</v>
      </c>
      <c r="E213" s="13" t="s">
        <v>198</v>
      </c>
      <c r="F213" s="12">
        <v>-305.60000000000002</v>
      </c>
    </row>
    <row r="214" spans="1:6" ht="14.25" hidden="1" x14ac:dyDescent="0.2">
      <c r="A214" s="11">
        <v>41694</v>
      </c>
      <c r="B214" s="12">
        <v>5060</v>
      </c>
      <c r="C214" s="13">
        <v>8200</v>
      </c>
      <c r="D214" s="13">
        <v>0</v>
      </c>
      <c r="E214" s="13" t="s">
        <v>196</v>
      </c>
      <c r="F214" s="14">
        <v>-4378</v>
      </c>
    </row>
    <row r="215" spans="1:6" ht="14.25" hidden="1" x14ac:dyDescent="0.2">
      <c r="A215" s="11">
        <v>41694</v>
      </c>
      <c r="B215" s="12">
        <v>5060</v>
      </c>
      <c r="C215" s="13">
        <v>8200</v>
      </c>
      <c r="D215" s="13">
        <v>0</v>
      </c>
      <c r="E215" s="13" t="s">
        <v>199</v>
      </c>
      <c r="F215" s="14">
        <v>-6209.3</v>
      </c>
    </row>
    <row r="216" spans="1:6" ht="14.25" hidden="1" x14ac:dyDescent="0.2">
      <c r="A216" s="11">
        <v>41694</v>
      </c>
      <c r="B216" s="12">
        <v>5060</v>
      </c>
      <c r="C216" s="13">
        <v>8200</v>
      </c>
      <c r="D216" s="13">
        <v>0</v>
      </c>
      <c r="E216" s="13" t="s">
        <v>197</v>
      </c>
      <c r="F216" s="12">
        <v>-413.3</v>
      </c>
    </row>
    <row r="217" spans="1:6" ht="14.25" hidden="1" x14ac:dyDescent="0.2">
      <c r="A217" s="11">
        <v>41694</v>
      </c>
      <c r="B217" s="12">
        <v>5061</v>
      </c>
      <c r="C217" s="13">
        <v>8200</v>
      </c>
      <c r="D217" s="13">
        <v>0</v>
      </c>
      <c r="E217" s="13" t="s">
        <v>200</v>
      </c>
      <c r="F217" s="14">
        <v>-8893.75</v>
      </c>
    </row>
    <row r="218" spans="1:6" ht="14.25" hidden="1" x14ac:dyDescent="0.2">
      <c r="A218" s="11">
        <v>41698</v>
      </c>
      <c r="B218" s="12">
        <v>5062</v>
      </c>
      <c r="C218" s="13">
        <v>8200</v>
      </c>
      <c r="D218" s="13">
        <v>0</v>
      </c>
      <c r="E218" s="13" t="s">
        <v>201</v>
      </c>
      <c r="F218" s="14">
        <v>-2000</v>
      </c>
    </row>
    <row r="219" spans="1:6" ht="14.25" hidden="1" x14ac:dyDescent="0.2">
      <c r="A219" s="11">
        <v>41698</v>
      </c>
      <c r="B219" s="12">
        <v>5063</v>
      </c>
      <c r="C219" s="13">
        <v>8200</v>
      </c>
      <c r="D219" s="13">
        <v>0</v>
      </c>
      <c r="E219" s="13" t="s">
        <v>202</v>
      </c>
      <c r="F219" s="14">
        <v>-3583.75</v>
      </c>
    </row>
    <row r="220" spans="1:6" ht="14.25" hidden="1" x14ac:dyDescent="0.2">
      <c r="A220" s="11">
        <v>41698</v>
      </c>
      <c r="B220" s="12">
        <v>5064</v>
      </c>
      <c r="C220" s="13">
        <v>8200</v>
      </c>
      <c r="D220" s="13">
        <v>0</v>
      </c>
      <c r="E220" s="13" t="s">
        <v>203</v>
      </c>
      <c r="F220" s="14">
        <v>-5600</v>
      </c>
    </row>
    <row r="221" spans="1:6" ht="14.25" hidden="1" x14ac:dyDescent="0.2">
      <c r="A221" s="11">
        <v>41642</v>
      </c>
      <c r="B221" s="12">
        <v>5003</v>
      </c>
      <c r="C221" s="13">
        <v>9300</v>
      </c>
      <c r="D221" s="13">
        <v>0</v>
      </c>
      <c r="E221" s="13" t="s">
        <v>118</v>
      </c>
      <c r="F221" s="14">
        <v>14933.98</v>
      </c>
    </row>
    <row r="222" spans="1:6" ht="14.25" hidden="1" x14ac:dyDescent="0.2">
      <c r="A222" s="11">
        <v>41642</v>
      </c>
      <c r="B222" s="12">
        <v>5004</v>
      </c>
      <c r="C222" s="13">
        <v>9300</v>
      </c>
      <c r="D222" s="13">
        <v>0</v>
      </c>
      <c r="E222" s="13" t="s">
        <v>119</v>
      </c>
      <c r="F222" s="14">
        <v>1000</v>
      </c>
    </row>
    <row r="223" spans="1:6" ht="14.25" hidden="1" x14ac:dyDescent="0.2">
      <c r="A223" s="11">
        <v>41642</v>
      </c>
      <c r="B223" s="12">
        <v>5004</v>
      </c>
      <c r="C223" s="13">
        <v>9300</v>
      </c>
      <c r="D223" s="13">
        <v>0</v>
      </c>
      <c r="E223" s="13" t="s">
        <v>120</v>
      </c>
      <c r="F223" s="14">
        <v>3000</v>
      </c>
    </row>
    <row r="224" spans="1:6" ht="14.25" hidden="1" x14ac:dyDescent="0.2">
      <c r="A224" s="11">
        <v>41642</v>
      </c>
      <c r="B224" s="12">
        <v>5004</v>
      </c>
      <c r="C224" s="13">
        <v>9300</v>
      </c>
      <c r="D224" s="13">
        <v>0</v>
      </c>
      <c r="E224" s="13" t="s">
        <v>121</v>
      </c>
      <c r="F224" s="14">
        <v>3000</v>
      </c>
    </row>
    <row r="225" spans="1:6" ht="14.25" hidden="1" x14ac:dyDescent="0.2">
      <c r="A225" s="11">
        <v>41645</v>
      </c>
      <c r="B225" s="12">
        <v>5004</v>
      </c>
      <c r="C225" s="13">
        <v>9300</v>
      </c>
      <c r="D225" s="13">
        <v>0</v>
      </c>
      <c r="E225" s="13" t="s">
        <v>122</v>
      </c>
      <c r="F225" s="14">
        <v>2000</v>
      </c>
    </row>
    <row r="226" spans="1:6" ht="14.25" hidden="1" x14ac:dyDescent="0.2">
      <c r="A226" s="11">
        <v>41645</v>
      </c>
      <c r="B226" s="12">
        <v>5004</v>
      </c>
      <c r="C226" s="13">
        <v>9300</v>
      </c>
      <c r="D226" s="13">
        <v>0</v>
      </c>
      <c r="E226" s="13" t="s">
        <v>123</v>
      </c>
      <c r="F226" s="14">
        <v>1000</v>
      </c>
    </row>
    <row r="227" spans="1:6" ht="14.25" hidden="1" x14ac:dyDescent="0.2">
      <c r="A227" s="11">
        <v>41645</v>
      </c>
      <c r="B227" s="12">
        <v>5004</v>
      </c>
      <c r="C227" s="13">
        <v>9300</v>
      </c>
      <c r="D227" s="13">
        <v>0</v>
      </c>
      <c r="E227" s="13" t="s">
        <v>124</v>
      </c>
      <c r="F227" s="14">
        <v>1000</v>
      </c>
    </row>
    <row r="228" spans="1:6" ht="14.25" hidden="1" x14ac:dyDescent="0.2">
      <c r="A228" s="11">
        <v>41645</v>
      </c>
      <c r="B228" s="12">
        <v>5004</v>
      </c>
      <c r="C228" s="13">
        <v>9300</v>
      </c>
      <c r="D228" s="13">
        <v>0</v>
      </c>
      <c r="E228" s="13" t="s">
        <v>125</v>
      </c>
      <c r="F228" s="14">
        <v>1000</v>
      </c>
    </row>
    <row r="229" spans="1:6" ht="14.25" hidden="1" x14ac:dyDescent="0.2">
      <c r="A229" s="11">
        <v>41645</v>
      </c>
      <c r="B229" s="12">
        <v>5005</v>
      </c>
      <c r="C229" s="13">
        <v>9300</v>
      </c>
      <c r="D229" s="13">
        <v>0</v>
      </c>
      <c r="E229" s="13" t="s">
        <v>126</v>
      </c>
      <c r="F229" s="14">
        <v>-25859</v>
      </c>
    </row>
    <row r="230" spans="1:6" ht="14.25" hidden="1" x14ac:dyDescent="0.2">
      <c r="A230" s="11">
        <v>41645</v>
      </c>
      <c r="B230" s="12">
        <v>5006</v>
      </c>
      <c r="C230" s="13">
        <v>9300</v>
      </c>
      <c r="D230" s="13">
        <v>0</v>
      </c>
      <c r="E230" s="13" t="s">
        <v>127</v>
      </c>
      <c r="F230" s="14">
        <v>1500</v>
      </c>
    </row>
    <row r="231" spans="1:6" ht="14.25" hidden="1" x14ac:dyDescent="0.2">
      <c r="A231" s="11">
        <v>41649</v>
      </c>
      <c r="B231" s="12">
        <v>5008</v>
      </c>
      <c r="C231" s="13">
        <v>9300</v>
      </c>
      <c r="D231" s="13">
        <v>0</v>
      </c>
      <c r="E231" s="13" t="s">
        <v>132</v>
      </c>
      <c r="F231" s="14">
        <v>9467.6</v>
      </c>
    </row>
    <row r="232" spans="1:6" ht="14.25" hidden="1" x14ac:dyDescent="0.2">
      <c r="A232" s="11">
        <v>41649</v>
      </c>
      <c r="B232" s="12">
        <v>5009</v>
      </c>
      <c r="C232" s="13">
        <v>9300</v>
      </c>
      <c r="D232" s="13">
        <v>0</v>
      </c>
      <c r="E232" s="13" t="s">
        <v>133</v>
      </c>
      <c r="F232" s="12">
        <v>399</v>
      </c>
    </row>
    <row r="233" spans="1:6" ht="14.25" hidden="1" x14ac:dyDescent="0.2">
      <c r="A233" s="11">
        <v>41652</v>
      </c>
      <c r="B233" s="12">
        <v>5011</v>
      </c>
      <c r="C233" s="13">
        <v>9300</v>
      </c>
      <c r="D233" s="13">
        <v>0</v>
      </c>
      <c r="E233" s="13" t="s">
        <v>135</v>
      </c>
      <c r="F233" s="12">
        <v>276.63</v>
      </c>
    </row>
    <row r="234" spans="1:6" ht="14.25" hidden="1" x14ac:dyDescent="0.2">
      <c r="A234" s="11">
        <v>41652</v>
      </c>
      <c r="B234" s="12">
        <v>5012</v>
      </c>
      <c r="C234" s="13">
        <v>9300</v>
      </c>
      <c r="D234" s="13">
        <v>0</v>
      </c>
      <c r="E234" s="13" t="s">
        <v>136</v>
      </c>
      <c r="F234" s="12">
        <v>322.45</v>
      </c>
    </row>
    <row r="235" spans="1:6" ht="14.25" hidden="1" x14ac:dyDescent="0.2">
      <c r="A235" s="11">
        <v>41652</v>
      </c>
      <c r="B235" s="12">
        <v>5013</v>
      </c>
      <c r="C235" s="13">
        <v>9300</v>
      </c>
      <c r="D235" s="13">
        <v>0</v>
      </c>
      <c r="E235" s="13" t="s">
        <v>114</v>
      </c>
      <c r="F235" s="14">
        <v>7530</v>
      </c>
    </row>
    <row r="236" spans="1:6" ht="14.25" hidden="1" x14ac:dyDescent="0.2">
      <c r="A236" s="11">
        <v>41653</v>
      </c>
      <c r="B236" s="12">
        <v>5015</v>
      </c>
      <c r="C236" s="13">
        <v>9300</v>
      </c>
      <c r="D236" s="13">
        <v>0</v>
      </c>
      <c r="E236" s="13" t="s">
        <v>140</v>
      </c>
      <c r="F236" s="12">
        <v>295.95</v>
      </c>
    </row>
    <row r="237" spans="1:6" ht="14.25" hidden="1" x14ac:dyDescent="0.2">
      <c r="A237" s="11">
        <v>41654</v>
      </c>
      <c r="B237" s="12">
        <v>5017</v>
      </c>
      <c r="C237" s="13">
        <v>9300</v>
      </c>
      <c r="D237" s="13">
        <v>0</v>
      </c>
      <c r="E237" s="13" t="s">
        <v>143</v>
      </c>
      <c r="F237" s="14">
        <v>8488.1</v>
      </c>
    </row>
    <row r="238" spans="1:6" ht="14.25" hidden="1" x14ac:dyDescent="0.2">
      <c r="A238" s="11">
        <v>41656</v>
      </c>
      <c r="B238" s="12">
        <v>5069</v>
      </c>
      <c r="C238" s="13">
        <v>9300</v>
      </c>
      <c r="D238" s="13">
        <v>0</v>
      </c>
      <c r="E238" s="13" t="s">
        <v>245</v>
      </c>
      <c r="F238" s="14">
        <v>25859</v>
      </c>
    </row>
    <row r="239" spans="1:6" ht="14.25" hidden="1" x14ac:dyDescent="0.2">
      <c r="A239" s="11">
        <v>41659</v>
      </c>
      <c r="B239" s="12">
        <v>5023</v>
      </c>
      <c r="C239" s="13">
        <v>9300</v>
      </c>
      <c r="D239" s="13">
        <v>0</v>
      </c>
      <c r="E239" s="13" t="s">
        <v>149</v>
      </c>
      <c r="F239" s="14">
        <v>2004.21</v>
      </c>
    </row>
    <row r="240" spans="1:6" ht="14.25" hidden="1" x14ac:dyDescent="0.2">
      <c r="A240" s="11">
        <v>41663</v>
      </c>
      <c r="B240" s="12">
        <v>5068</v>
      </c>
      <c r="C240" s="13">
        <v>30020</v>
      </c>
      <c r="D240" s="13">
        <v>4010</v>
      </c>
      <c r="E240" s="13" t="s">
        <v>247</v>
      </c>
      <c r="F240" s="12">
        <v>60</v>
      </c>
    </row>
    <row r="241" spans="1:6" ht="14.25" hidden="1" x14ac:dyDescent="0.2">
      <c r="A241" s="11">
        <v>41663</v>
      </c>
      <c r="B241" s="12">
        <v>5068</v>
      </c>
      <c r="C241" s="13">
        <v>30020</v>
      </c>
      <c r="D241" s="13">
        <v>4050</v>
      </c>
      <c r="E241" s="13" t="s">
        <v>248</v>
      </c>
      <c r="F241" s="12">
        <v>121.88</v>
      </c>
    </row>
    <row r="242" spans="1:6" ht="14.25" hidden="1" x14ac:dyDescent="0.2">
      <c r="A242" s="11">
        <v>41663</v>
      </c>
      <c r="B242" s="12">
        <v>5068</v>
      </c>
      <c r="C242" s="13">
        <v>30020</v>
      </c>
      <c r="D242" s="13">
        <v>4000</v>
      </c>
      <c r="E242" s="13" t="s">
        <v>249</v>
      </c>
      <c r="F242" s="14">
        <v>8125</v>
      </c>
    </row>
    <row r="243" spans="1:6" ht="14.25" hidden="1" x14ac:dyDescent="0.2">
      <c r="A243" s="11">
        <v>41695</v>
      </c>
      <c r="B243" s="12">
        <v>5073</v>
      </c>
      <c r="C243" s="13">
        <v>30020</v>
      </c>
      <c r="D243" s="13">
        <v>4010</v>
      </c>
      <c r="E243" s="13" t="s">
        <v>102</v>
      </c>
      <c r="F243" s="12">
        <v>60</v>
      </c>
    </row>
    <row r="244" spans="1:6" ht="14.25" hidden="1" x14ac:dyDescent="0.2">
      <c r="A244" s="11">
        <v>41695</v>
      </c>
      <c r="B244" s="12">
        <v>5073</v>
      </c>
      <c r="C244" s="13">
        <v>30020</v>
      </c>
      <c r="D244" s="13">
        <v>4050</v>
      </c>
      <c r="E244" s="13" t="s">
        <v>103</v>
      </c>
      <c r="F244" s="12">
        <v>121.88</v>
      </c>
    </row>
    <row r="245" spans="1:6" ht="14.25" hidden="1" x14ac:dyDescent="0.2">
      <c r="A245" s="11">
        <v>41695</v>
      </c>
      <c r="B245" s="12">
        <v>5073</v>
      </c>
      <c r="C245" s="13">
        <v>30020</v>
      </c>
      <c r="D245" s="13">
        <v>4000</v>
      </c>
      <c r="E245" s="13" t="s">
        <v>104</v>
      </c>
      <c r="F245" s="14">
        <v>8125</v>
      </c>
    </row>
    <row r="246" spans="1:6" ht="14.25" hidden="1" x14ac:dyDescent="0.2">
      <c r="A246" s="11">
        <v>41694</v>
      </c>
      <c r="B246" s="12">
        <v>5060</v>
      </c>
      <c r="C246" s="13">
        <v>60001</v>
      </c>
      <c r="D246" s="13">
        <v>3510</v>
      </c>
      <c r="E246" s="13" t="s">
        <v>198</v>
      </c>
      <c r="F246" s="12">
        <v>305.60000000000002</v>
      </c>
    </row>
    <row r="247" spans="1:6" ht="14.25" hidden="1" x14ac:dyDescent="0.2">
      <c r="A247" s="11">
        <v>41656</v>
      </c>
      <c r="B247" s="12">
        <v>5020</v>
      </c>
      <c r="C247" s="13">
        <v>60002</v>
      </c>
      <c r="D247" s="13">
        <v>3510</v>
      </c>
      <c r="E247" s="13" t="s">
        <v>146</v>
      </c>
      <c r="F247" s="12">
        <v>670</v>
      </c>
    </row>
    <row r="248" spans="1:6" ht="14.25" hidden="1" x14ac:dyDescent="0.2">
      <c r="A248" s="11">
        <v>41676</v>
      </c>
      <c r="B248" s="12">
        <v>5045</v>
      </c>
      <c r="C248" s="13">
        <v>60002</v>
      </c>
      <c r="D248" s="13">
        <v>3510</v>
      </c>
      <c r="E248" s="13" t="s">
        <v>177</v>
      </c>
      <c r="F248" s="12">
        <v>465</v>
      </c>
    </row>
    <row r="249" spans="1:6" ht="14.25" hidden="1" x14ac:dyDescent="0.2">
      <c r="A249" s="11">
        <v>41694</v>
      </c>
      <c r="B249" s="12">
        <v>5060</v>
      </c>
      <c r="C249" s="13">
        <v>60021</v>
      </c>
      <c r="D249" s="13">
        <v>3000</v>
      </c>
      <c r="E249" s="13" t="s">
        <v>199</v>
      </c>
      <c r="F249" s="14">
        <v>6209.3</v>
      </c>
    </row>
    <row r="250" spans="1:6" ht="14.25" hidden="1" x14ac:dyDescent="0.2">
      <c r="A250" s="11">
        <v>41677</v>
      </c>
      <c r="B250" s="12">
        <v>5046</v>
      </c>
      <c r="C250" s="13">
        <v>60022</v>
      </c>
      <c r="D250" s="13">
        <v>3000</v>
      </c>
      <c r="E250" s="13" t="s">
        <v>178</v>
      </c>
      <c r="F250" s="12">
        <v>375</v>
      </c>
    </row>
    <row r="251" spans="1:6" ht="14.25" hidden="1" x14ac:dyDescent="0.2">
      <c r="A251" s="11">
        <v>41694</v>
      </c>
      <c r="B251" s="12">
        <v>5059</v>
      </c>
      <c r="C251" s="13">
        <v>60022</v>
      </c>
      <c r="D251" s="13">
        <v>3000</v>
      </c>
      <c r="E251" s="13" t="s">
        <v>192</v>
      </c>
      <c r="F251" s="12">
        <v>284</v>
      </c>
    </row>
    <row r="252" spans="1:6" ht="14.25" hidden="1" x14ac:dyDescent="0.2">
      <c r="A252" s="11">
        <v>41694</v>
      </c>
      <c r="B252" s="12">
        <v>5059</v>
      </c>
      <c r="C252" s="13">
        <v>60022</v>
      </c>
      <c r="D252" s="13">
        <v>3000</v>
      </c>
      <c r="E252" s="13" t="s">
        <v>193</v>
      </c>
      <c r="F252" s="12">
        <v>284</v>
      </c>
    </row>
    <row r="253" spans="1:6" ht="14.25" hidden="1" x14ac:dyDescent="0.2">
      <c r="A253" s="11">
        <v>41694</v>
      </c>
      <c r="B253" s="12">
        <v>5072</v>
      </c>
      <c r="C253" s="13">
        <v>60022</v>
      </c>
      <c r="D253" s="13">
        <v>3000</v>
      </c>
      <c r="E253" s="13" t="s">
        <v>252</v>
      </c>
      <c r="F253" s="12">
        <v>-284</v>
      </c>
    </row>
    <row r="254" spans="1:6" ht="15" hidden="1" x14ac:dyDescent="0.2">
      <c r="A254" s="15"/>
      <c r="B254" s="15"/>
      <c r="C254" s="15"/>
      <c r="D254" s="15"/>
      <c r="E254" s="15"/>
      <c r="F254" s="16">
        <v>0</v>
      </c>
    </row>
    <row r="257" spans="1:1" x14ac:dyDescent="0.2">
      <c r="A257" s="17"/>
    </row>
  </sheetData>
  <autoFilter ref="A1:F254">
    <filterColumn colId="2">
      <filters>
        <filter val="7000"/>
      </filters>
    </filterColumn>
  </autoFilter>
  <sortState ref="A2:F254">
    <sortCondition ref="C2:C254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70" zoomScaleNormal="70" workbookViewId="0">
      <pane ySplit="1425" topLeftCell="A7" activePane="bottomLeft"/>
      <selection pane="bottomLeft" activeCell="E20" sqref="E20"/>
    </sheetView>
  </sheetViews>
  <sheetFormatPr defaultRowHeight="15" x14ac:dyDescent="0.25"/>
  <cols>
    <col min="1" max="1" width="31.85546875" customWidth="1"/>
    <col min="2" max="4" width="10.7109375" customWidth="1"/>
    <col min="5" max="5" width="23.5703125" customWidth="1"/>
    <col min="6" max="6" width="6.7109375" customWidth="1"/>
    <col min="7" max="8" width="7.28515625" customWidth="1"/>
    <col min="9" max="9" width="33.28515625" customWidth="1"/>
    <col min="10" max="10" width="11.5703125" bestFit="1" customWidth="1"/>
    <col min="11" max="11" width="1.140625" customWidth="1"/>
    <col min="12" max="12" width="11.5703125" customWidth="1"/>
    <col min="13" max="13" width="1.5703125" customWidth="1"/>
    <col min="14" max="14" width="10.42578125" bestFit="1" customWidth="1"/>
    <col min="15" max="15" width="16.28515625" bestFit="1" customWidth="1"/>
    <col min="16" max="16" width="10" bestFit="1" customWidth="1"/>
    <col min="17" max="17" width="9.7109375" bestFit="1" customWidth="1"/>
  </cols>
  <sheetData>
    <row r="1" spans="1:15" ht="23.25" x14ac:dyDescent="0.35">
      <c r="A1" s="19" t="s">
        <v>206</v>
      </c>
      <c r="C1" s="19"/>
      <c r="D1" s="19"/>
      <c r="E1" s="20"/>
      <c r="F1" s="20"/>
      <c r="G1" s="20"/>
      <c r="H1" s="20"/>
      <c r="O1" s="18">
        <v>41639</v>
      </c>
    </row>
    <row r="2" spans="1:15" ht="23.25" x14ac:dyDescent="0.35">
      <c r="A2" s="19" t="s">
        <v>207</v>
      </c>
      <c r="B2" s="20"/>
      <c r="C2" s="20"/>
      <c r="D2" s="20"/>
      <c r="E2" s="20"/>
      <c r="F2" s="20"/>
      <c r="G2" s="20"/>
      <c r="H2" s="20"/>
    </row>
    <row r="3" spans="1:15" ht="23.25" x14ac:dyDescent="0.35">
      <c r="B3" s="20"/>
      <c r="C3" s="20"/>
      <c r="D3" s="20"/>
      <c r="F3" s="20"/>
      <c r="G3" s="20"/>
      <c r="H3" s="20"/>
    </row>
    <row r="4" spans="1:15" ht="23.25" x14ac:dyDescent="0.35">
      <c r="B4" s="20"/>
      <c r="C4" s="20"/>
      <c r="D4" s="20"/>
      <c r="E4" s="19"/>
      <c r="F4" s="20"/>
      <c r="G4" s="20"/>
      <c r="H4" s="20"/>
    </row>
    <row r="5" spans="1:15" x14ac:dyDescent="0.25">
      <c r="J5" s="21" t="s">
        <v>208</v>
      </c>
      <c r="L5" s="21" t="s">
        <v>208</v>
      </c>
      <c r="M5" s="3"/>
      <c r="N5" s="46" t="s">
        <v>209</v>
      </c>
      <c r="O5" s="3"/>
    </row>
    <row r="6" spans="1:15" x14ac:dyDescent="0.25">
      <c r="A6" s="3" t="s">
        <v>210</v>
      </c>
      <c r="B6" s="3" t="s">
        <v>211</v>
      </c>
      <c r="C6" s="3" t="s">
        <v>212</v>
      </c>
      <c r="D6" s="3" t="s">
        <v>213</v>
      </c>
      <c r="E6" s="22" t="s">
        <v>214</v>
      </c>
      <c r="F6" s="3" t="s">
        <v>204</v>
      </c>
      <c r="G6" s="23" t="s">
        <v>215</v>
      </c>
      <c r="H6" s="23"/>
      <c r="I6" s="3" t="s">
        <v>216</v>
      </c>
      <c r="J6" s="3" t="s">
        <v>217</v>
      </c>
      <c r="K6" s="24"/>
      <c r="L6" s="24" t="s">
        <v>218</v>
      </c>
      <c r="M6" s="3"/>
      <c r="N6" s="46"/>
      <c r="O6" s="3" t="s">
        <v>219</v>
      </c>
    </row>
    <row r="7" spans="1:15" x14ac:dyDescent="0.25">
      <c r="C7" s="25"/>
    </row>
    <row r="8" spans="1:15" x14ac:dyDescent="0.25">
      <c r="B8" s="26">
        <v>40898</v>
      </c>
      <c r="C8" s="26">
        <v>40908</v>
      </c>
      <c r="D8" s="27"/>
      <c r="E8" s="28" t="s">
        <v>220</v>
      </c>
      <c r="F8" s="28">
        <v>2834</v>
      </c>
      <c r="H8" s="28"/>
      <c r="I8" s="29" t="s">
        <v>221</v>
      </c>
      <c r="J8" s="1"/>
      <c r="K8" s="30"/>
      <c r="L8" s="30"/>
      <c r="M8" s="1"/>
      <c r="N8" s="1"/>
      <c r="O8" s="1"/>
    </row>
    <row r="9" spans="1:15" x14ac:dyDescent="0.25">
      <c r="C9" s="25"/>
      <c r="G9">
        <v>4</v>
      </c>
      <c r="H9" t="s">
        <v>222</v>
      </c>
      <c r="I9" t="s">
        <v>223</v>
      </c>
      <c r="J9" s="1">
        <v>30770.182499999999</v>
      </c>
      <c r="K9" s="1"/>
      <c r="L9" s="1">
        <v>123080.73</v>
      </c>
      <c r="M9" s="1"/>
      <c r="N9" s="1">
        <v>5278.4562591802187</v>
      </c>
      <c r="O9" s="1">
        <v>117802.27374081977</v>
      </c>
    </row>
    <row r="10" spans="1:15" x14ac:dyDescent="0.25">
      <c r="B10" s="18"/>
      <c r="C10" s="25"/>
      <c r="D10" s="18"/>
      <c r="F10" s="31"/>
      <c r="H10" s="31"/>
      <c r="J10" s="1"/>
      <c r="K10" s="1"/>
      <c r="L10" s="1"/>
      <c r="M10" s="1"/>
      <c r="N10" s="1"/>
      <c r="O10" s="1"/>
    </row>
    <row r="11" spans="1:15" x14ac:dyDescent="0.25">
      <c r="B11" s="26">
        <v>40906</v>
      </c>
      <c r="C11" s="26">
        <v>40908</v>
      </c>
      <c r="D11" s="26"/>
      <c r="E11" s="28" t="s">
        <v>224</v>
      </c>
      <c r="F11" s="28">
        <v>2852</v>
      </c>
      <c r="I11" t="s">
        <v>225</v>
      </c>
      <c r="J11" s="1"/>
      <c r="K11" s="30"/>
      <c r="L11" s="30"/>
      <c r="M11" s="1"/>
      <c r="N11" s="1"/>
      <c r="O11" s="1"/>
    </row>
    <row r="12" spans="1:15" x14ac:dyDescent="0.25">
      <c r="B12" s="26">
        <v>40906</v>
      </c>
      <c r="C12" s="26">
        <v>40908</v>
      </c>
      <c r="F12" s="18"/>
      <c r="G12">
        <v>12</v>
      </c>
      <c r="H12" s="28" t="s">
        <v>222</v>
      </c>
      <c r="I12" t="s">
        <v>226</v>
      </c>
      <c r="J12" s="1">
        <v>11550.226704545457</v>
      </c>
      <c r="K12" s="1"/>
      <c r="L12" s="1">
        <v>138602.72045454549</v>
      </c>
      <c r="M12" s="1"/>
      <c r="N12" s="1">
        <v>5944.1343687407589</v>
      </c>
      <c r="O12" s="1">
        <v>132658.58608580474</v>
      </c>
    </row>
    <row r="13" spans="1:15" x14ac:dyDescent="0.25">
      <c r="B13" s="26">
        <v>40906</v>
      </c>
      <c r="C13" s="26">
        <v>40908</v>
      </c>
      <c r="G13">
        <v>5</v>
      </c>
      <c r="H13" t="s">
        <v>227</v>
      </c>
      <c r="I13" t="s">
        <v>228</v>
      </c>
      <c r="J13" s="1">
        <v>11550.226704545454</v>
      </c>
      <c r="K13" s="1"/>
      <c r="L13" s="1">
        <v>57751.133522727272</v>
      </c>
      <c r="M13" s="1"/>
      <c r="N13" s="1">
        <v>2476.7226536419821</v>
      </c>
      <c r="O13" s="1">
        <v>55274.410869085303</v>
      </c>
    </row>
    <row r="14" spans="1:15" x14ac:dyDescent="0.25">
      <c r="B14" s="26">
        <v>40906</v>
      </c>
      <c r="C14" s="26">
        <v>40908</v>
      </c>
      <c r="D14" s="3"/>
      <c r="G14">
        <v>6</v>
      </c>
      <c r="H14" t="s">
        <v>227</v>
      </c>
      <c r="I14" t="s">
        <v>229</v>
      </c>
      <c r="J14" s="1">
        <v>1155.0226704545455</v>
      </c>
      <c r="K14" s="1"/>
      <c r="L14" s="1">
        <v>6930.1360227272726</v>
      </c>
      <c r="M14" s="1"/>
      <c r="N14" s="1">
        <v>297.20671843703786</v>
      </c>
      <c r="O14" s="1">
        <v>6632.9293042902345</v>
      </c>
    </row>
    <row r="15" spans="1:15" x14ac:dyDescent="0.25">
      <c r="C15" s="25"/>
      <c r="F15" s="3" t="s">
        <v>230</v>
      </c>
      <c r="J15" s="1"/>
      <c r="K15" s="1"/>
      <c r="L15" s="1"/>
      <c r="M15" s="1"/>
      <c r="N15" s="1"/>
      <c r="O15" s="1"/>
    </row>
    <row r="16" spans="1:15" x14ac:dyDescent="0.25">
      <c r="C16" s="25"/>
      <c r="F16" s="3"/>
      <c r="I16" s="3" t="s">
        <v>231</v>
      </c>
      <c r="J16" s="32"/>
      <c r="K16" s="32"/>
      <c r="L16" s="32">
        <f>SUM(L9:L15)</f>
        <v>326364.72000000009</v>
      </c>
      <c r="M16" s="32"/>
      <c r="N16" s="32">
        <f>SUM(N9:N15)</f>
        <v>13996.519999999997</v>
      </c>
      <c r="O16" s="8">
        <f>+L16-N16</f>
        <v>312368.20000000007</v>
      </c>
    </row>
    <row r="17" spans="1:17" x14ac:dyDescent="0.25">
      <c r="C17" s="25"/>
      <c r="F17" s="3"/>
      <c r="J17" s="1"/>
      <c r="K17" s="1"/>
      <c r="L17" s="1"/>
      <c r="M17" s="1"/>
      <c r="N17" s="1"/>
      <c r="O17" s="1"/>
    </row>
    <row r="18" spans="1:17" x14ac:dyDescent="0.25">
      <c r="C18" s="25"/>
      <c r="E18" s="3"/>
      <c r="F18" s="3"/>
      <c r="G18" s="3"/>
      <c r="H18" s="3"/>
      <c r="I18" s="3"/>
      <c r="J18" s="32"/>
      <c r="K18" s="32"/>
      <c r="L18" s="32"/>
      <c r="M18" s="3"/>
      <c r="N18" s="32"/>
    </row>
    <row r="19" spans="1:17" x14ac:dyDescent="0.25">
      <c r="J19" s="21" t="s">
        <v>208</v>
      </c>
      <c r="L19" s="21" t="s">
        <v>208</v>
      </c>
      <c r="M19" s="3"/>
      <c r="N19" s="46" t="s">
        <v>209</v>
      </c>
    </row>
    <row r="20" spans="1:17" x14ac:dyDescent="0.25">
      <c r="A20" s="3" t="s">
        <v>232</v>
      </c>
      <c r="B20" s="3" t="s">
        <v>211</v>
      </c>
      <c r="C20" s="3" t="s">
        <v>212</v>
      </c>
      <c r="D20" s="3" t="s">
        <v>213</v>
      </c>
      <c r="E20" s="22" t="s">
        <v>214</v>
      </c>
      <c r="F20" s="3" t="s">
        <v>204</v>
      </c>
      <c r="G20" s="23" t="s">
        <v>215</v>
      </c>
      <c r="H20" s="23"/>
      <c r="I20" s="3" t="s">
        <v>216</v>
      </c>
      <c r="J20" s="3" t="s">
        <v>217</v>
      </c>
      <c r="K20" s="24"/>
      <c r="L20" s="24" t="s">
        <v>218</v>
      </c>
      <c r="M20" s="3"/>
      <c r="N20" s="46"/>
      <c r="O20" s="3" t="s">
        <v>219</v>
      </c>
    </row>
    <row r="21" spans="1:17" x14ac:dyDescent="0.25">
      <c r="C21" s="25"/>
      <c r="I21" s="3"/>
      <c r="N21" s="1"/>
    </row>
    <row r="22" spans="1:17" x14ac:dyDescent="0.25">
      <c r="B22" s="26">
        <v>40898</v>
      </c>
      <c r="C22" s="26">
        <v>40908</v>
      </c>
      <c r="D22" s="33">
        <v>41639</v>
      </c>
      <c r="E22" s="28" t="s">
        <v>220</v>
      </c>
      <c r="F22" s="28">
        <v>2834</v>
      </c>
      <c r="H22" s="28"/>
      <c r="I22" s="29" t="s">
        <v>221</v>
      </c>
      <c r="J22" s="1"/>
      <c r="K22" s="30"/>
      <c r="L22" s="30"/>
      <c r="M22" s="1"/>
      <c r="N22" s="1"/>
    </row>
    <row r="23" spans="1:17" x14ac:dyDescent="0.25">
      <c r="C23" s="25"/>
      <c r="G23">
        <v>4</v>
      </c>
      <c r="H23" t="s">
        <v>222</v>
      </c>
      <c r="I23" t="s">
        <v>223</v>
      </c>
      <c r="J23" s="1">
        <v>30770.182499999999</v>
      </c>
      <c r="K23" s="1"/>
      <c r="L23" s="1">
        <v>123080.73</v>
      </c>
      <c r="M23" s="1"/>
      <c r="N23" s="1">
        <v>5278.4562591802187</v>
      </c>
      <c r="O23" s="1">
        <v>-117802.27374082</v>
      </c>
    </row>
    <row r="24" spans="1:17" x14ac:dyDescent="0.25">
      <c r="C24" s="25"/>
      <c r="P24" s="47"/>
      <c r="Q24" s="47"/>
    </row>
    <row r="25" spans="1:17" x14ac:dyDescent="0.25">
      <c r="B25" s="26">
        <v>40906</v>
      </c>
      <c r="C25" s="26">
        <v>40908</v>
      </c>
      <c r="D25" s="33">
        <v>41639</v>
      </c>
      <c r="E25" s="28" t="s">
        <v>233</v>
      </c>
      <c r="F25" s="28">
        <v>2852</v>
      </c>
      <c r="G25">
        <v>6</v>
      </c>
      <c r="H25" t="s">
        <v>227</v>
      </c>
      <c r="I25" t="s">
        <v>229</v>
      </c>
      <c r="J25" s="1">
        <v>1155.0226704545455</v>
      </c>
      <c r="K25" s="1"/>
      <c r="L25" s="1">
        <v>6930.1360227272726</v>
      </c>
      <c r="M25" s="1"/>
      <c r="N25" s="1">
        <v>297.20671843703786</v>
      </c>
      <c r="O25" s="1">
        <v>-6632.92930429023</v>
      </c>
      <c r="P25" s="34"/>
      <c r="Q25" s="34"/>
    </row>
    <row r="26" spans="1:17" x14ac:dyDescent="0.25">
      <c r="M26" s="1"/>
      <c r="N26" s="1"/>
      <c r="O26" s="1"/>
      <c r="Q26" s="1"/>
    </row>
    <row r="27" spans="1:17" x14ac:dyDescent="0.25">
      <c r="B27" s="35">
        <v>41277</v>
      </c>
      <c r="C27" s="36">
        <v>41277</v>
      </c>
      <c r="D27" s="13"/>
      <c r="E27" s="13" t="s">
        <v>234</v>
      </c>
      <c r="F27" s="12">
        <v>4002</v>
      </c>
      <c r="G27" s="12">
        <v>600</v>
      </c>
      <c r="H27" t="s">
        <v>222</v>
      </c>
      <c r="I27" t="s">
        <v>235</v>
      </c>
      <c r="J27" s="1">
        <v>37.34375</v>
      </c>
      <c r="K27" s="1"/>
      <c r="L27" s="14">
        <f>+G27*J27</f>
        <v>22406.25</v>
      </c>
      <c r="M27" s="1"/>
      <c r="N27" s="1">
        <v>0</v>
      </c>
      <c r="O27" s="1">
        <f>+L27-N27</f>
        <v>22406.25</v>
      </c>
    </row>
    <row r="28" spans="1:17" x14ac:dyDescent="0.25">
      <c r="B28" s="37"/>
      <c r="C28" s="33"/>
      <c r="D28" s="13"/>
      <c r="E28" s="13"/>
      <c r="F28" s="13"/>
      <c r="G28">
        <v>550</v>
      </c>
      <c r="H28" t="s">
        <v>222</v>
      </c>
      <c r="I28" t="s">
        <v>236</v>
      </c>
      <c r="J28" s="1">
        <v>37.34375</v>
      </c>
      <c r="L28" s="14">
        <f t="shared" ref="L28:L29" si="0">+G28*J28</f>
        <v>20539.0625</v>
      </c>
      <c r="M28" s="1"/>
      <c r="N28" s="1">
        <v>0</v>
      </c>
      <c r="O28" s="1">
        <f t="shared" ref="O28:O29" si="1">+L28-N28</f>
        <v>20539.0625</v>
      </c>
    </row>
    <row r="29" spans="1:17" x14ac:dyDescent="0.25">
      <c r="B29" s="37"/>
      <c r="C29" s="33"/>
      <c r="D29" s="13"/>
      <c r="E29" s="13"/>
      <c r="F29" s="13"/>
      <c r="G29">
        <v>850</v>
      </c>
      <c r="H29" t="s">
        <v>222</v>
      </c>
      <c r="I29" t="s">
        <v>237</v>
      </c>
      <c r="J29" s="1">
        <v>37.34375</v>
      </c>
      <c r="L29" s="14">
        <f t="shared" si="0"/>
        <v>31742.1875</v>
      </c>
      <c r="M29" s="1"/>
      <c r="N29" s="1">
        <v>0</v>
      </c>
      <c r="O29" s="1">
        <f t="shared" si="1"/>
        <v>31742.1875</v>
      </c>
    </row>
    <row r="30" spans="1:17" x14ac:dyDescent="0.25">
      <c r="B30" s="37"/>
      <c r="C30" s="33"/>
      <c r="D30" s="13"/>
      <c r="E30" s="13"/>
      <c r="F30" s="13"/>
      <c r="J30" s="1"/>
      <c r="L30" s="14"/>
      <c r="M30" s="1"/>
      <c r="N30" s="1"/>
    </row>
    <row r="31" spans="1:17" x14ac:dyDescent="0.25">
      <c r="B31" s="35">
        <v>41277</v>
      </c>
      <c r="D31" s="36">
        <v>41639</v>
      </c>
      <c r="E31" s="13" t="s">
        <v>234</v>
      </c>
      <c r="F31" s="12">
        <v>4002</v>
      </c>
      <c r="G31" s="12">
        <v>130</v>
      </c>
      <c r="H31" t="s">
        <v>222</v>
      </c>
      <c r="I31" t="s">
        <v>235</v>
      </c>
      <c r="J31" s="1">
        <v>37.34375</v>
      </c>
      <c r="K31" s="1"/>
      <c r="L31" s="14">
        <f>+G31*J31</f>
        <v>4854.6875</v>
      </c>
      <c r="M31" s="1"/>
      <c r="N31" s="1">
        <v>0</v>
      </c>
      <c r="O31" s="1" t="s">
        <v>238</v>
      </c>
    </row>
    <row r="32" spans="1:17" x14ac:dyDescent="0.25">
      <c r="B32" s="37"/>
      <c r="C32" s="33"/>
      <c r="D32" s="13"/>
      <c r="E32" s="13"/>
      <c r="F32" s="13"/>
      <c r="G32">
        <v>100</v>
      </c>
      <c r="H32" t="s">
        <v>222</v>
      </c>
      <c r="I32" t="s">
        <v>236</v>
      </c>
      <c r="J32" s="1">
        <v>37.34375</v>
      </c>
      <c r="L32" s="14">
        <f t="shared" ref="L32:L33" si="2">+G32*J32</f>
        <v>3734.375</v>
      </c>
      <c r="M32" s="1"/>
      <c r="N32" s="1"/>
      <c r="O32" s="1">
        <f>(+L32-N32)*-1</f>
        <v>-3734.375</v>
      </c>
    </row>
    <row r="33" spans="1:17" x14ac:dyDescent="0.25">
      <c r="B33" s="37"/>
      <c r="C33" s="33"/>
      <c r="D33" s="13"/>
      <c r="E33" s="13"/>
      <c r="F33" s="13"/>
      <c r="G33">
        <v>50</v>
      </c>
      <c r="H33" t="s">
        <v>222</v>
      </c>
      <c r="I33" t="s">
        <v>237</v>
      </c>
      <c r="J33" s="1">
        <v>37.34375</v>
      </c>
      <c r="L33" s="14">
        <f t="shared" si="2"/>
        <v>1867.1875</v>
      </c>
      <c r="M33" s="1"/>
      <c r="N33" s="1"/>
      <c r="O33" s="1">
        <f>(+L33-N33)*-1</f>
        <v>-1867.1875</v>
      </c>
    </row>
    <row r="34" spans="1:17" x14ac:dyDescent="0.25">
      <c r="B34" s="37"/>
      <c r="C34" s="33"/>
      <c r="D34" s="13"/>
      <c r="E34" s="13"/>
      <c r="F34" s="13"/>
      <c r="J34" s="1"/>
      <c r="K34" s="1"/>
      <c r="L34" s="14"/>
      <c r="M34" s="1"/>
      <c r="N34" s="1"/>
    </row>
    <row r="35" spans="1:17" x14ac:dyDescent="0.25">
      <c r="B35" s="37"/>
      <c r="C35" s="33"/>
      <c r="D35" s="13"/>
      <c r="E35" s="13"/>
      <c r="F35" s="13"/>
      <c r="I35" s="3" t="s">
        <v>231</v>
      </c>
      <c r="J35" s="32"/>
      <c r="K35" s="32"/>
      <c r="L35" s="32">
        <f>SUM(L22:L28)</f>
        <v>172956.17852272728</v>
      </c>
      <c r="M35" s="32"/>
      <c r="N35" s="32">
        <f>SUM(N22:N28)</f>
        <v>5575.6629776172567</v>
      </c>
      <c r="O35" s="8">
        <f>SUM(O23:O33)</f>
        <v>-55349.265545110233</v>
      </c>
    </row>
    <row r="36" spans="1:17" x14ac:dyDescent="0.25">
      <c r="B36" s="37"/>
      <c r="C36" s="33"/>
      <c r="D36" s="13"/>
      <c r="E36" s="13"/>
      <c r="F36" s="13"/>
      <c r="J36" s="1"/>
      <c r="K36" s="1"/>
      <c r="L36" s="14"/>
      <c r="M36" s="1"/>
      <c r="N36" s="1"/>
    </row>
    <row r="37" spans="1:17" x14ac:dyDescent="0.25">
      <c r="M37" s="1"/>
      <c r="N37" s="1"/>
    </row>
    <row r="38" spans="1:17" x14ac:dyDescent="0.25">
      <c r="J38" s="21" t="s">
        <v>208</v>
      </c>
      <c r="L38" s="21" t="s">
        <v>208</v>
      </c>
      <c r="M38" s="3"/>
      <c r="N38" s="46" t="s">
        <v>209</v>
      </c>
      <c r="Q38" s="1"/>
    </row>
    <row r="39" spans="1:17" x14ac:dyDescent="0.25">
      <c r="A39" s="3" t="s">
        <v>239</v>
      </c>
      <c r="B39" s="3" t="s">
        <v>211</v>
      </c>
      <c r="C39" s="3" t="s">
        <v>212</v>
      </c>
      <c r="D39" s="3" t="s">
        <v>213</v>
      </c>
      <c r="E39" s="22" t="s">
        <v>214</v>
      </c>
      <c r="F39" s="3" t="s">
        <v>204</v>
      </c>
      <c r="G39" s="23" t="s">
        <v>215</v>
      </c>
      <c r="H39" s="23"/>
      <c r="I39" s="3" t="s">
        <v>216</v>
      </c>
      <c r="J39" s="3" t="s">
        <v>217</v>
      </c>
      <c r="K39" s="24"/>
      <c r="L39" s="24" t="s">
        <v>218</v>
      </c>
      <c r="M39" s="3"/>
      <c r="N39" s="46"/>
      <c r="O39" s="3" t="s">
        <v>219</v>
      </c>
    </row>
    <row r="40" spans="1:17" x14ac:dyDescent="0.25">
      <c r="M40" s="1"/>
      <c r="N40" s="1"/>
    </row>
    <row r="41" spans="1:17" x14ac:dyDescent="0.25">
      <c r="B41" s="26">
        <v>40906</v>
      </c>
      <c r="C41" s="26">
        <v>40908</v>
      </c>
      <c r="D41" s="26"/>
      <c r="E41" s="28" t="s">
        <v>224</v>
      </c>
      <c r="F41" s="28">
        <v>2852</v>
      </c>
      <c r="I41" t="s">
        <v>225</v>
      </c>
      <c r="J41" s="1"/>
      <c r="K41" s="30"/>
      <c r="L41" s="30"/>
      <c r="M41" s="1"/>
      <c r="N41" s="1"/>
    </row>
    <row r="42" spans="1:17" x14ac:dyDescent="0.25">
      <c r="B42" s="26">
        <v>40906</v>
      </c>
      <c r="C42" s="26">
        <v>40908</v>
      </c>
      <c r="F42" s="18"/>
      <c r="G42">
        <v>12</v>
      </c>
      <c r="H42" s="28" t="s">
        <v>222</v>
      </c>
      <c r="I42" t="s">
        <v>226</v>
      </c>
      <c r="J42" s="1">
        <v>11550.226704545457</v>
      </c>
      <c r="K42" s="1"/>
      <c r="L42" s="1">
        <v>138602.72045454549</v>
      </c>
      <c r="M42" s="1"/>
      <c r="N42" s="1">
        <v>5944.1343687407589</v>
      </c>
      <c r="O42" s="1">
        <v>132658.58608580474</v>
      </c>
      <c r="P42" s="1"/>
      <c r="Q42" s="1"/>
    </row>
    <row r="43" spans="1:17" x14ac:dyDescent="0.25">
      <c r="B43" s="26">
        <v>40906</v>
      </c>
      <c r="C43" s="26">
        <v>40908</v>
      </c>
      <c r="G43">
        <v>5</v>
      </c>
      <c r="H43" t="s">
        <v>227</v>
      </c>
      <c r="I43" t="s">
        <v>228</v>
      </c>
      <c r="J43" s="1">
        <v>11550.226704545454</v>
      </c>
      <c r="K43" s="1"/>
      <c r="L43" s="1">
        <v>57751.133522727272</v>
      </c>
      <c r="M43" s="1"/>
      <c r="N43" s="1">
        <v>2476.7226536419821</v>
      </c>
      <c r="O43" s="1">
        <v>55274.410869085303</v>
      </c>
    </row>
    <row r="44" spans="1:17" x14ac:dyDescent="0.25">
      <c r="B44" s="26"/>
      <c r="C44" s="38"/>
      <c r="D44" s="3"/>
      <c r="J44" s="1"/>
      <c r="K44" s="1"/>
      <c r="L44" s="1"/>
      <c r="M44" s="1"/>
      <c r="N44" s="1"/>
    </row>
    <row r="45" spans="1:17" x14ac:dyDescent="0.25">
      <c r="B45" s="35">
        <v>41277</v>
      </c>
      <c r="C45" s="35">
        <v>41277</v>
      </c>
      <c r="D45" s="11"/>
      <c r="E45" s="13" t="s">
        <v>234</v>
      </c>
      <c r="F45" s="12">
        <v>4002</v>
      </c>
      <c r="G45" s="12">
        <v>470</v>
      </c>
      <c r="H45" t="s">
        <v>222</v>
      </c>
      <c r="I45" t="s">
        <v>235</v>
      </c>
      <c r="J45" s="1">
        <v>37.34375</v>
      </c>
      <c r="K45" s="1"/>
      <c r="L45" s="14">
        <f>+G45*J45</f>
        <v>17551.5625</v>
      </c>
      <c r="M45" s="1"/>
      <c r="N45" s="1">
        <v>0</v>
      </c>
      <c r="O45" s="1">
        <f>+L45+N45</f>
        <v>17551.5625</v>
      </c>
      <c r="P45" s="1"/>
    </row>
    <row r="46" spans="1:17" x14ac:dyDescent="0.25">
      <c r="G46">
        <v>450</v>
      </c>
      <c r="H46" t="s">
        <v>222</v>
      </c>
      <c r="I46" t="s">
        <v>236</v>
      </c>
      <c r="J46" s="1">
        <v>37.34375</v>
      </c>
      <c r="L46" s="14">
        <f t="shared" ref="L46:L47" si="3">+G46*J46</f>
        <v>16804.6875</v>
      </c>
      <c r="M46" s="1"/>
      <c r="N46" s="1">
        <v>0</v>
      </c>
      <c r="O46" s="1">
        <f t="shared" ref="O46:O47" si="4">+L46+N46</f>
        <v>16804.6875</v>
      </c>
    </row>
    <row r="47" spans="1:17" x14ac:dyDescent="0.25">
      <c r="G47">
        <v>800</v>
      </c>
      <c r="H47" t="s">
        <v>222</v>
      </c>
      <c r="I47" t="s">
        <v>237</v>
      </c>
      <c r="J47" s="1">
        <v>37.34375</v>
      </c>
      <c r="L47" s="14">
        <f t="shared" si="3"/>
        <v>29875</v>
      </c>
      <c r="N47" s="1">
        <v>0</v>
      </c>
      <c r="O47" s="1">
        <f t="shared" si="4"/>
        <v>29875</v>
      </c>
    </row>
    <row r="48" spans="1:17" x14ac:dyDescent="0.25">
      <c r="M48" s="1"/>
      <c r="N48" s="1"/>
    </row>
    <row r="49" spans="9:17" x14ac:dyDescent="0.25">
      <c r="I49" s="3" t="s">
        <v>231</v>
      </c>
      <c r="J49" s="32"/>
      <c r="K49" s="32"/>
      <c r="L49" s="32">
        <f>SUM(L40:L46)</f>
        <v>230710.10397727275</v>
      </c>
      <c r="M49" s="32"/>
      <c r="N49" s="32">
        <f>SUM(N40:N46)</f>
        <v>8420.857022382741</v>
      </c>
      <c r="O49" s="8">
        <f>SUM(O42:O48)</f>
        <v>252164.24695489003</v>
      </c>
      <c r="Q49" s="2"/>
    </row>
  </sheetData>
  <mergeCells count="4">
    <mergeCell ref="N5:N6"/>
    <mergeCell ref="N19:N20"/>
    <mergeCell ref="P24:Q24"/>
    <mergeCell ref="N38:N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</vt:i4>
      </vt:variant>
    </vt:vector>
  </HeadingPairs>
  <TitlesOfParts>
    <vt:vector size="6" baseType="lpstr">
      <vt:lpstr>jan-feb</vt:lpstr>
      <vt:lpstr>posteringsliste 2014</vt:lpstr>
      <vt:lpstr>Depot-Konto 8000</vt:lpstr>
      <vt:lpstr>Kontokort 2014</vt:lpstr>
      <vt:lpstr>Ark3</vt:lpstr>
      <vt:lpstr>'jan-feb'!_1_2.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Rasmussen</dc:creator>
  <cp:lastModifiedBy>Jan Sylvest Jensen</cp:lastModifiedBy>
  <cp:lastPrinted>2013-07-11T14:18:49Z</cp:lastPrinted>
  <dcterms:created xsi:type="dcterms:W3CDTF">2013-03-10T10:22:46Z</dcterms:created>
  <dcterms:modified xsi:type="dcterms:W3CDTF">2014-03-20T08:46:29Z</dcterms:modified>
</cp:coreProperties>
</file>