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le\Documents\FK Sydjylland\"/>
    </mc:Choice>
  </mc:AlternateContent>
  <xr:revisionPtr revIDLastSave="0" documentId="13_ncr:1_{2046624B-A9BE-4DC8-8B91-A2B3955CC1FD}" xr6:coauthVersionLast="43" xr6:coauthVersionMax="43" xr10:uidLastSave="{00000000-0000-0000-0000-000000000000}"/>
  <bookViews>
    <workbookView xWindow="-120" yWindow="-120" windowWidth="20730" windowHeight="10545" tabRatio="733" xr2:uid="{00000000-000D-0000-FFFF-FFFF00000000}"/>
  </bookViews>
  <sheets>
    <sheet name="Deltagere &amp; Point samlet 2019" sheetId="18" r:id="rId1"/>
    <sheet name="Score 2. afd. Senior &amp; 40+" sheetId="29" r:id="rId2"/>
    <sheet name="Score 2. afd. J&amp;K" sheetId="28" r:id="rId3"/>
    <sheet name="Score 2. afd. D_P" sheetId="27" r:id="rId4"/>
    <sheet name="Score 2. afd. Puslinge" sheetId="26" r:id="rId5"/>
    <sheet name="Score 2. afd. Minior" sheetId="25" r:id="rId6"/>
    <sheet name="Score 1. afd. Senior &amp; 40+" sheetId="20" r:id="rId7"/>
    <sheet name="Score 1. afd. Kadet" sheetId="21" r:id="rId8"/>
    <sheet name="Score 1. afd. D_P" sheetId="22" r:id="rId9"/>
    <sheet name="Score 1. afd. Puslinge" sheetId="23" r:id="rId10"/>
    <sheet name="Score 1. afd. Minior" sheetId="24" r:id="rId11"/>
    <sheet name="Invitation 2 afd Fredericia" sheetId="15" r:id="rId12"/>
    <sheet name="2.afd Deltagere" sheetId="16" r:id="rId13"/>
    <sheet name="Invitation 3 afd Kårde" sheetId="5" r:id="rId14"/>
    <sheet name="Invitation 4 afd Kårde" sheetId="7" r:id="rId15"/>
    <sheet name="Invitation 5 afd Kårde" sheetId="11" r:id="rId16"/>
    <sheet name="Invitation 6 afd Kårde" sheetId="14" r:id="rId17"/>
  </sheets>
  <definedNames>
    <definedName name="_xlnm._FilterDatabase" localSheetId="0" hidden="1">'Deltagere &amp; Point samlet 2019'!$A$3:$P$66</definedName>
    <definedName name="_xlnm.Print_Area" localSheetId="14">'Invitation 4 afd Kårde'!$A$1:$E$44</definedName>
    <definedName name="_xlnm.Print_Area" localSheetId="15">'Invitation 5 afd Kårde'!$A$1:$E$44</definedName>
    <definedName name="_xlnm.Print_Area" localSheetId="16">'Invitation 6 afd Kårde'!$A$1:$E$44</definedName>
  </definedName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2" i="18" l="1"/>
  <c r="I72" i="18"/>
  <c r="H72" i="18"/>
  <c r="G72" i="18"/>
  <c r="F72" i="18"/>
  <c r="E72" i="18"/>
  <c r="D72" i="18"/>
  <c r="R48" i="18"/>
  <c r="R58" i="18"/>
  <c r="R59" i="18"/>
  <c r="W59" i="18" s="1"/>
  <c r="R63" i="18"/>
  <c r="R60" i="18"/>
  <c r="W60" i="18" s="1"/>
  <c r="R66" i="18"/>
  <c r="R55" i="18"/>
  <c r="R56" i="18"/>
  <c r="W56" i="18" s="1"/>
  <c r="R52" i="18"/>
  <c r="R57" i="18"/>
  <c r="R53" i="18"/>
  <c r="AR13" i="29"/>
  <c r="AS13" i="29" s="1"/>
  <c r="AV13" i="29" s="1"/>
  <c r="AS12" i="29"/>
  <c r="AV12" i="29" s="1"/>
  <c r="AR34" i="29"/>
  <c r="AQ34" i="29"/>
  <c r="AT34" i="29" s="1"/>
  <c r="AT33" i="29"/>
  <c r="AR33" i="29"/>
  <c r="AQ33" i="29"/>
  <c r="AR32" i="29"/>
  <c r="AQ32" i="29"/>
  <c r="AT32" i="29" s="1"/>
  <c r="AR31" i="29"/>
  <c r="AQ31" i="29"/>
  <c r="AT31" i="29" s="1"/>
  <c r="AR30" i="29"/>
  <c r="AQ30" i="29"/>
  <c r="AT30" i="29" s="1"/>
  <c r="AT29" i="29"/>
  <c r="AR29" i="29"/>
  <c r="AQ29" i="29"/>
  <c r="AR28" i="29"/>
  <c r="AQ28" i="29"/>
  <c r="AT28" i="29" s="1"/>
  <c r="AR27" i="29"/>
  <c r="AQ27" i="29"/>
  <c r="AT27" i="29" s="1"/>
  <c r="AR26" i="29"/>
  <c r="AQ26" i="29"/>
  <c r="AT26" i="29" s="1"/>
  <c r="AR25" i="29"/>
  <c r="AQ25" i="29"/>
  <c r="AT25" i="29" s="1"/>
  <c r="AR24" i="29"/>
  <c r="AQ24" i="29"/>
  <c r="AT24" i="29" s="1"/>
  <c r="AR23" i="29"/>
  <c r="AQ23" i="29"/>
  <c r="AT23" i="29" s="1"/>
  <c r="AR22" i="29"/>
  <c r="AQ22" i="29"/>
  <c r="AT22" i="29" s="1"/>
  <c r="AR21" i="29"/>
  <c r="AQ21" i="29"/>
  <c r="AR20" i="29"/>
  <c r="AQ20" i="29"/>
  <c r="AR19" i="29"/>
  <c r="AQ19" i="29"/>
  <c r="AT19" i="29" s="1"/>
  <c r="AR18" i="29"/>
  <c r="AQ18" i="29"/>
  <c r="AR17" i="29"/>
  <c r="AQ17" i="29"/>
  <c r="AR16" i="29"/>
  <c r="AQ16" i="29"/>
  <c r="AT16" i="29" s="1"/>
  <c r="AR15" i="29"/>
  <c r="AQ15" i="29"/>
  <c r="AR14" i="29"/>
  <c r="AQ14" i="29"/>
  <c r="AQ13" i="29"/>
  <c r="AR12" i="29"/>
  <c r="AQ12" i="29"/>
  <c r="AR11" i="29"/>
  <c r="AQ11" i="29"/>
  <c r="AR10" i="29"/>
  <c r="AQ10" i="29"/>
  <c r="AR9" i="29"/>
  <c r="AQ9" i="29"/>
  <c r="AR8" i="29"/>
  <c r="AQ8" i="29"/>
  <c r="AR7" i="29"/>
  <c r="AQ7" i="29"/>
  <c r="AR6" i="29"/>
  <c r="AQ6" i="29"/>
  <c r="AR5" i="29"/>
  <c r="AQ5" i="29"/>
  <c r="AR4" i="29"/>
  <c r="AQ4" i="29"/>
  <c r="AR3" i="29"/>
  <c r="AQ3" i="29"/>
  <c r="R41" i="18"/>
  <c r="R39" i="18"/>
  <c r="R37" i="18"/>
  <c r="R46" i="18"/>
  <c r="AR5" i="27"/>
  <c r="AR8" i="27"/>
  <c r="AT6" i="28"/>
  <c r="AT37" i="28"/>
  <c r="AS37" i="28"/>
  <c r="AV37" i="28" s="1"/>
  <c r="AV36" i="28"/>
  <c r="AT36" i="28"/>
  <c r="AS36" i="28"/>
  <c r="AT35" i="28"/>
  <c r="AS35" i="28"/>
  <c r="AV35" i="28" s="1"/>
  <c r="AT34" i="28"/>
  <c r="AS34" i="28"/>
  <c r="AV34" i="28" s="1"/>
  <c r="AT33" i="28"/>
  <c r="AS33" i="28"/>
  <c r="AV33" i="28" s="1"/>
  <c r="AV32" i="28"/>
  <c r="AT32" i="28"/>
  <c r="AS32" i="28"/>
  <c r="AT31" i="28"/>
  <c r="AS31" i="28"/>
  <c r="AV31" i="28" s="1"/>
  <c r="AT30" i="28"/>
  <c r="AS30" i="28"/>
  <c r="AV30" i="28" s="1"/>
  <c r="AT29" i="28"/>
  <c r="AS29" i="28"/>
  <c r="AV29" i="28" s="1"/>
  <c r="AV28" i="28"/>
  <c r="AT28" i="28"/>
  <c r="AS28" i="28"/>
  <c r="AT27" i="28"/>
  <c r="AS27" i="28"/>
  <c r="AV27" i="28" s="1"/>
  <c r="AT26" i="28"/>
  <c r="AS26" i="28"/>
  <c r="AV26" i="28" s="1"/>
  <c r="AT25" i="28"/>
  <c r="AS25" i="28"/>
  <c r="AV25" i="28" s="1"/>
  <c r="AT24" i="28"/>
  <c r="AS24" i="28"/>
  <c r="AV24" i="28" s="1"/>
  <c r="AT23" i="28"/>
  <c r="AS23" i="28"/>
  <c r="AV23" i="28" s="1"/>
  <c r="AT22" i="28"/>
  <c r="AS22" i="28"/>
  <c r="AV22" i="28" s="1"/>
  <c r="AT21" i="28"/>
  <c r="AS21" i="28"/>
  <c r="AT20" i="28"/>
  <c r="AV20" i="28" s="1"/>
  <c r="AS20" i="28"/>
  <c r="AT18" i="28"/>
  <c r="AS18" i="28"/>
  <c r="AT17" i="28"/>
  <c r="AS17" i="28"/>
  <c r="AT16" i="28"/>
  <c r="AS16" i="28"/>
  <c r="AT15" i="28"/>
  <c r="AS15" i="28"/>
  <c r="AV15" i="28" s="1"/>
  <c r="AT14" i="28"/>
  <c r="AS14" i="28"/>
  <c r="AT12" i="28"/>
  <c r="AS12" i="28"/>
  <c r="AT11" i="28"/>
  <c r="AS11" i="28"/>
  <c r="AT10" i="28"/>
  <c r="AS10" i="28"/>
  <c r="AT9" i="28"/>
  <c r="AS9" i="28"/>
  <c r="AT8" i="28"/>
  <c r="AS8" i="28"/>
  <c r="AS6" i="28"/>
  <c r="AT5" i="28"/>
  <c r="AS5" i="28"/>
  <c r="AT4" i="28"/>
  <c r="AS4" i="28"/>
  <c r="AT3" i="28"/>
  <c r="AS3" i="28"/>
  <c r="R35" i="18"/>
  <c r="R36" i="18"/>
  <c r="R27" i="18"/>
  <c r="AR34" i="27"/>
  <c r="AQ34" i="27"/>
  <c r="AR33" i="27"/>
  <c r="AT33" i="27" s="1"/>
  <c r="AQ33" i="27"/>
  <c r="AR32" i="27"/>
  <c r="AT32" i="27" s="1"/>
  <c r="AQ32" i="27"/>
  <c r="AR31" i="27"/>
  <c r="AQ31" i="27"/>
  <c r="AR30" i="27"/>
  <c r="AQ30" i="27"/>
  <c r="AT29" i="27"/>
  <c r="AR29" i="27"/>
  <c r="AQ29" i="27"/>
  <c r="AR28" i="27"/>
  <c r="AQ28" i="27"/>
  <c r="AR27" i="27"/>
  <c r="AQ27" i="27"/>
  <c r="AR26" i="27"/>
  <c r="AQ26" i="27"/>
  <c r="AT26" i="27" s="1"/>
  <c r="AT25" i="27"/>
  <c r="AR25" i="27"/>
  <c r="AQ25" i="27"/>
  <c r="AR24" i="27"/>
  <c r="AQ24" i="27"/>
  <c r="AR23" i="27"/>
  <c r="AQ23" i="27"/>
  <c r="AR22" i="27"/>
  <c r="AQ22" i="27"/>
  <c r="AR21" i="27"/>
  <c r="AQ21" i="27"/>
  <c r="AR20" i="27"/>
  <c r="AQ20" i="27"/>
  <c r="AR19" i="27"/>
  <c r="AQ19" i="27"/>
  <c r="AR18" i="27"/>
  <c r="AQ18" i="27"/>
  <c r="AR17" i="27"/>
  <c r="AQ17" i="27"/>
  <c r="AR16" i="27"/>
  <c r="AQ16" i="27"/>
  <c r="AR15" i="27"/>
  <c r="AQ15" i="27"/>
  <c r="AR14" i="27"/>
  <c r="AQ14" i="27"/>
  <c r="AR13" i="27"/>
  <c r="AQ13" i="27"/>
  <c r="AR12" i="27"/>
  <c r="AQ12" i="27"/>
  <c r="AR11" i="27"/>
  <c r="AT11" i="27" s="1"/>
  <c r="AQ11" i="27"/>
  <c r="AR10" i="27"/>
  <c r="AT10" i="27" s="1"/>
  <c r="AQ10" i="27"/>
  <c r="AR9" i="27"/>
  <c r="AQ9" i="27"/>
  <c r="AQ8" i="27"/>
  <c r="AR7" i="27"/>
  <c r="AQ7" i="27"/>
  <c r="AR6" i="27"/>
  <c r="AQ6" i="27"/>
  <c r="AQ5" i="27"/>
  <c r="AR4" i="27"/>
  <c r="AQ4" i="27"/>
  <c r="AR3" i="27"/>
  <c r="AQ3" i="27"/>
  <c r="R21" i="18"/>
  <c r="R26" i="18"/>
  <c r="R19" i="18"/>
  <c r="R16" i="18"/>
  <c r="W16" i="18" s="1"/>
  <c r="R15" i="18"/>
  <c r="W15" i="18" s="1"/>
  <c r="R23" i="18"/>
  <c r="W23" i="18" s="1"/>
  <c r="AR34" i="26"/>
  <c r="AQ34" i="26"/>
  <c r="AT34" i="26" s="1"/>
  <c r="AR33" i="26"/>
  <c r="AT33" i="26" s="1"/>
  <c r="AQ33" i="26"/>
  <c r="AR32" i="26"/>
  <c r="AQ32" i="26"/>
  <c r="AT32" i="26" s="1"/>
  <c r="AR31" i="26"/>
  <c r="AQ31" i="26"/>
  <c r="AR30" i="26"/>
  <c r="AQ30" i="26"/>
  <c r="AT30" i="26" s="1"/>
  <c r="AT29" i="26"/>
  <c r="AR29" i="26"/>
  <c r="AQ29" i="26"/>
  <c r="AR28" i="26"/>
  <c r="AQ28" i="26"/>
  <c r="AT28" i="26" s="1"/>
  <c r="AR27" i="26"/>
  <c r="AQ27" i="26"/>
  <c r="AT27" i="26" s="1"/>
  <c r="AR26" i="26"/>
  <c r="AQ26" i="26"/>
  <c r="AT26" i="26" s="1"/>
  <c r="AR25" i="26"/>
  <c r="AT25" i="26" s="1"/>
  <c r="AQ25" i="26"/>
  <c r="AR24" i="26"/>
  <c r="AQ24" i="26"/>
  <c r="AR23" i="26"/>
  <c r="AQ23" i="26"/>
  <c r="AT23" i="26" s="1"/>
  <c r="AR22" i="26"/>
  <c r="AQ22" i="26"/>
  <c r="AR21" i="26"/>
  <c r="AT21" i="26" s="1"/>
  <c r="AQ21" i="26"/>
  <c r="AR20" i="26"/>
  <c r="AQ20" i="26"/>
  <c r="AT20" i="26" s="1"/>
  <c r="AR19" i="26"/>
  <c r="AQ19" i="26"/>
  <c r="AR18" i="26"/>
  <c r="AQ18" i="26"/>
  <c r="AR17" i="26"/>
  <c r="AT17" i="26" s="1"/>
  <c r="AQ17" i="26"/>
  <c r="AR16" i="26"/>
  <c r="AQ16" i="26"/>
  <c r="AR15" i="26"/>
  <c r="AQ15" i="26"/>
  <c r="AR14" i="26"/>
  <c r="AQ14" i="26"/>
  <c r="AT13" i="26"/>
  <c r="AR13" i="26"/>
  <c r="AQ13" i="26"/>
  <c r="AR12" i="26"/>
  <c r="AQ12" i="26"/>
  <c r="AT12" i="26" s="1"/>
  <c r="AR11" i="26"/>
  <c r="AQ11" i="26"/>
  <c r="AT11" i="26" s="1"/>
  <c r="AR10" i="26"/>
  <c r="AQ10" i="26"/>
  <c r="AT10" i="26" s="1"/>
  <c r="AR9" i="26"/>
  <c r="AQ9" i="26"/>
  <c r="AR8" i="26"/>
  <c r="AQ8" i="26"/>
  <c r="AR7" i="26"/>
  <c r="AQ7" i="26"/>
  <c r="AR6" i="26"/>
  <c r="AQ6" i="26"/>
  <c r="AR5" i="26"/>
  <c r="AQ5" i="26"/>
  <c r="AR4" i="26"/>
  <c r="AQ4" i="26"/>
  <c r="AR3" i="26"/>
  <c r="AQ3" i="26"/>
  <c r="R4" i="18"/>
  <c r="R6" i="18"/>
  <c r="R5" i="18"/>
  <c r="R9" i="18"/>
  <c r="R8" i="18"/>
  <c r="W8" i="18" s="1"/>
  <c r="R10" i="18"/>
  <c r="W10" i="18" s="1"/>
  <c r="R13" i="18"/>
  <c r="W13" i="18" s="1"/>
  <c r="AR34" i="25"/>
  <c r="AT34" i="25" s="1"/>
  <c r="AQ34" i="25"/>
  <c r="AT33" i="25"/>
  <c r="AR33" i="25"/>
  <c r="AQ33" i="25"/>
  <c r="AR32" i="25"/>
  <c r="AQ32" i="25"/>
  <c r="AT32" i="25" s="1"/>
  <c r="AR31" i="25"/>
  <c r="AQ31" i="25"/>
  <c r="AT31" i="25" s="1"/>
  <c r="AR30" i="25"/>
  <c r="AT30" i="25" s="1"/>
  <c r="AQ30" i="25"/>
  <c r="AR29" i="25"/>
  <c r="AT29" i="25" s="1"/>
  <c r="AQ29" i="25"/>
  <c r="AR28" i="25"/>
  <c r="AQ28" i="25"/>
  <c r="AT28" i="25" s="1"/>
  <c r="AR27" i="25"/>
  <c r="AQ27" i="25"/>
  <c r="AT27" i="25" s="1"/>
  <c r="AR26" i="25"/>
  <c r="AT26" i="25" s="1"/>
  <c r="AQ26" i="25"/>
  <c r="AT25" i="25"/>
  <c r="AR25" i="25"/>
  <c r="AQ25" i="25"/>
  <c r="AR24" i="25"/>
  <c r="AQ24" i="25"/>
  <c r="AT24" i="25" s="1"/>
  <c r="AR23" i="25"/>
  <c r="AQ23" i="25"/>
  <c r="AT23" i="25" s="1"/>
  <c r="AR22" i="25"/>
  <c r="AT22" i="25" s="1"/>
  <c r="AQ22" i="25"/>
  <c r="AR21" i="25"/>
  <c r="AT21" i="25" s="1"/>
  <c r="AQ21" i="25"/>
  <c r="AR20" i="25"/>
  <c r="AQ20" i="25"/>
  <c r="AT20" i="25" s="1"/>
  <c r="AR19" i="25"/>
  <c r="AQ19" i="25"/>
  <c r="AT19" i="25" s="1"/>
  <c r="AR18" i="25"/>
  <c r="AT18" i="25" s="1"/>
  <c r="AQ18" i="25"/>
  <c r="AT17" i="25"/>
  <c r="AR17" i="25"/>
  <c r="AQ17" i="25"/>
  <c r="AR16" i="25"/>
  <c r="AQ16" i="25"/>
  <c r="AT16" i="25" s="1"/>
  <c r="AR15" i="25"/>
  <c r="AQ15" i="25"/>
  <c r="AT15" i="25" s="1"/>
  <c r="AR14" i="25"/>
  <c r="AT14" i="25" s="1"/>
  <c r="AQ14" i="25"/>
  <c r="AR13" i="25"/>
  <c r="AT13" i="25" s="1"/>
  <c r="AQ13" i="25"/>
  <c r="AR12" i="25"/>
  <c r="AQ12" i="25"/>
  <c r="AT12" i="25" s="1"/>
  <c r="AR11" i="25"/>
  <c r="AQ11" i="25"/>
  <c r="AT11" i="25" s="1"/>
  <c r="AR10" i="25"/>
  <c r="AQ10" i="25"/>
  <c r="AT10" i="25" s="1"/>
  <c r="AR9" i="25"/>
  <c r="AQ9" i="25"/>
  <c r="AR8" i="25"/>
  <c r="AQ8" i="25"/>
  <c r="AR7" i="25"/>
  <c r="AQ7" i="25"/>
  <c r="AR6" i="25"/>
  <c r="AQ6" i="25"/>
  <c r="AR5" i="25"/>
  <c r="AQ5" i="25"/>
  <c r="AR4" i="25"/>
  <c r="AQ4" i="25"/>
  <c r="AT4" i="25" s="1"/>
  <c r="AR3" i="25"/>
  <c r="AQ3" i="25"/>
  <c r="W9" i="18"/>
  <c r="W17" i="18"/>
  <c r="W25" i="18"/>
  <c r="W28" i="18"/>
  <c r="W32" i="18"/>
  <c r="W34" i="18"/>
  <c r="W37" i="18"/>
  <c r="W40" i="18"/>
  <c r="W42" i="18"/>
  <c r="W43" i="18"/>
  <c r="W44" i="18"/>
  <c r="W45" i="18"/>
  <c r="W46" i="18"/>
  <c r="W47" i="18"/>
  <c r="W50" i="18"/>
  <c r="W54" i="18"/>
  <c r="W55" i="18"/>
  <c r="W58" i="18"/>
  <c r="W62" i="18"/>
  <c r="W64" i="18"/>
  <c r="W67" i="18"/>
  <c r="W68" i="18"/>
  <c r="W69" i="18"/>
  <c r="W70" i="18"/>
  <c r="W71" i="18"/>
  <c r="Q11" i="18"/>
  <c r="W11" i="18" s="1"/>
  <c r="Q14" i="18"/>
  <c r="W14" i="18" s="1"/>
  <c r="Q4" i="18"/>
  <c r="W4" i="18" s="1"/>
  <c r="Q6" i="18"/>
  <c r="Q7" i="18"/>
  <c r="W7" i="18" s="1"/>
  <c r="Q12" i="18"/>
  <c r="W12" i="18" s="1"/>
  <c r="Q5" i="18"/>
  <c r="AR34" i="24"/>
  <c r="AQ34" i="24"/>
  <c r="AR33" i="24"/>
  <c r="AT33" i="24" s="1"/>
  <c r="AQ33" i="24"/>
  <c r="AR32" i="24"/>
  <c r="AQ32" i="24"/>
  <c r="AR31" i="24"/>
  <c r="AQ31" i="24"/>
  <c r="AR30" i="24"/>
  <c r="AQ30" i="24"/>
  <c r="AT29" i="24"/>
  <c r="AR29" i="24"/>
  <c r="AQ29" i="24"/>
  <c r="AR28" i="24"/>
  <c r="AQ28" i="24"/>
  <c r="AT28" i="24" s="1"/>
  <c r="AR27" i="24"/>
  <c r="AQ27" i="24"/>
  <c r="AT27" i="24" s="1"/>
  <c r="AR26" i="24"/>
  <c r="AQ26" i="24"/>
  <c r="AT26" i="24" s="1"/>
  <c r="AR25" i="24"/>
  <c r="AT25" i="24" s="1"/>
  <c r="AQ25" i="24"/>
  <c r="AR24" i="24"/>
  <c r="AQ24" i="24"/>
  <c r="AR23" i="24"/>
  <c r="AQ23" i="24"/>
  <c r="AR22" i="24"/>
  <c r="AQ22" i="24"/>
  <c r="AT21" i="24"/>
  <c r="AR21" i="24"/>
  <c r="AQ21" i="24"/>
  <c r="AR20" i="24"/>
  <c r="AQ20" i="24"/>
  <c r="AT20" i="24" s="1"/>
  <c r="AR19" i="24"/>
  <c r="AQ19" i="24"/>
  <c r="AT19" i="24" s="1"/>
  <c r="AR18" i="24"/>
  <c r="AQ18" i="24"/>
  <c r="AT18" i="24" s="1"/>
  <c r="AR17" i="24"/>
  <c r="AT17" i="24" s="1"/>
  <c r="AQ17" i="24"/>
  <c r="AR16" i="24"/>
  <c r="AQ16" i="24"/>
  <c r="AR15" i="24"/>
  <c r="AQ15" i="24"/>
  <c r="AR14" i="24"/>
  <c r="AQ14" i="24"/>
  <c r="AT13" i="24"/>
  <c r="AR13" i="24"/>
  <c r="AQ13" i="24"/>
  <c r="AR12" i="24"/>
  <c r="AQ12" i="24"/>
  <c r="AT12" i="24" s="1"/>
  <c r="AR11" i="24"/>
  <c r="AQ11" i="24"/>
  <c r="AT11" i="24" s="1"/>
  <c r="AR10" i="24"/>
  <c r="AQ10" i="24"/>
  <c r="AT10" i="24" s="1"/>
  <c r="AR9" i="24"/>
  <c r="AQ9" i="24"/>
  <c r="AR8" i="24"/>
  <c r="AQ8" i="24"/>
  <c r="AR7" i="24"/>
  <c r="AQ7" i="24"/>
  <c r="AR6" i="24"/>
  <c r="AQ6" i="24"/>
  <c r="AR5" i="24"/>
  <c r="AQ5" i="24"/>
  <c r="AR4" i="24"/>
  <c r="AQ4" i="24"/>
  <c r="AR3" i="24"/>
  <c r="AQ3" i="24"/>
  <c r="Q21" i="18"/>
  <c r="W21" i="18" s="1"/>
  <c r="Q26" i="18"/>
  <c r="Q22" i="18"/>
  <c r="W22" i="18" s="1"/>
  <c r="Q24" i="18"/>
  <c r="W24" i="18" s="1"/>
  <c r="Q18" i="18"/>
  <c r="W18" i="18" s="1"/>
  <c r="Q19" i="18"/>
  <c r="W19" i="18" s="1"/>
  <c r="Q20" i="18"/>
  <c r="W20" i="18" s="1"/>
  <c r="Q30" i="18"/>
  <c r="W30" i="18" s="1"/>
  <c r="Q35" i="18"/>
  <c r="Q29" i="18"/>
  <c r="Q33" i="18"/>
  <c r="W33" i="18" s="1"/>
  <c r="Q27" i="18"/>
  <c r="W27" i="18" s="1"/>
  <c r="Q31" i="18"/>
  <c r="Q36" i="18"/>
  <c r="W36" i="18" s="1"/>
  <c r="AR34" i="23"/>
  <c r="AQ34" i="23"/>
  <c r="AT34" i="23" s="1"/>
  <c r="AT33" i="23"/>
  <c r="AR33" i="23"/>
  <c r="AQ33" i="23"/>
  <c r="AR32" i="23"/>
  <c r="AQ32" i="23"/>
  <c r="AT32" i="23" s="1"/>
  <c r="AR31" i="23"/>
  <c r="AQ31" i="23"/>
  <c r="AT31" i="23" s="1"/>
  <c r="AR30" i="23"/>
  <c r="AQ30" i="23"/>
  <c r="AT30" i="23" s="1"/>
  <c r="AT29" i="23"/>
  <c r="AR29" i="23"/>
  <c r="AQ29" i="23"/>
  <c r="AR28" i="23"/>
  <c r="AQ28" i="23"/>
  <c r="AT28" i="23" s="1"/>
  <c r="AR27" i="23"/>
  <c r="AQ27" i="23"/>
  <c r="AT27" i="23" s="1"/>
  <c r="AR26" i="23"/>
  <c r="AQ26" i="23"/>
  <c r="AT26" i="23" s="1"/>
  <c r="AT25" i="23"/>
  <c r="AR25" i="23"/>
  <c r="AQ25" i="23"/>
  <c r="AR24" i="23"/>
  <c r="AQ24" i="23"/>
  <c r="AT24" i="23" s="1"/>
  <c r="AR23" i="23"/>
  <c r="AQ23" i="23"/>
  <c r="AT23" i="23" s="1"/>
  <c r="AR22" i="23"/>
  <c r="AQ22" i="23"/>
  <c r="AT22" i="23" s="1"/>
  <c r="AT21" i="23"/>
  <c r="AR21" i="23"/>
  <c r="AQ21" i="23"/>
  <c r="AR20" i="23"/>
  <c r="AQ20" i="23"/>
  <c r="AT20" i="23" s="1"/>
  <c r="AR19" i="23"/>
  <c r="AQ19" i="23"/>
  <c r="AR18" i="23"/>
  <c r="AQ18" i="23"/>
  <c r="AR17" i="23"/>
  <c r="AQ17" i="23"/>
  <c r="AR16" i="23"/>
  <c r="AQ16" i="23"/>
  <c r="AR15" i="23"/>
  <c r="AQ15" i="23"/>
  <c r="AR14" i="23"/>
  <c r="AQ14" i="23"/>
  <c r="AR13" i="23"/>
  <c r="AQ13" i="23"/>
  <c r="AT13" i="23" s="1"/>
  <c r="AR12" i="23"/>
  <c r="AQ12" i="23"/>
  <c r="AT12" i="23" s="1"/>
  <c r="AR11" i="23"/>
  <c r="AQ11" i="23"/>
  <c r="AT11" i="23" s="1"/>
  <c r="AR10" i="23"/>
  <c r="AQ10" i="23"/>
  <c r="AT10" i="23" s="1"/>
  <c r="AR9" i="23"/>
  <c r="AQ9" i="23"/>
  <c r="AR8" i="23"/>
  <c r="AQ8" i="23"/>
  <c r="AR7" i="23"/>
  <c r="AQ7" i="23"/>
  <c r="AR6" i="23"/>
  <c r="AQ6" i="23"/>
  <c r="AR5" i="23"/>
  <c r="AQ5" i="23"/>
  <c r="AR4" i="23"/>
  <c r="AQ4" i="23"/>
  <c r="AR3" i="23"/>
  <c r="AQ3" i="23"/>
  <c r="AR34" i="22"/>
  <c r="AQ34" i="22"/>
  <c r="AT34" i="22" s="1"/>
  <c r="AR33" i="22"/>
  <c r="AT33" i="22" s="1"/>
  <c r="AQ33" i="22"/>
  <c r="AR32" i="22"/>
  <c r="AQ32" i="22"/>
  <c r="AT32" i="22" s="1"/>
  <c r="AR31" i="22"/>
  <c r="AQ31" i="22"/>
  <c r="AR30" i="22"/>
  <c r="AQ30" i="22"/>
  <c r="AT30" i="22" s="1"/>
  <c r="AT29" i="22"/>
  <c r="AR29" i="22"/>
  <c r="AQ29" i="22"/>
  <c r="AR28" i="22"/>
  <c r="AQ28" i="22"/>
  <c r="AT28" i="22" s="1"/>
  <c r="AR27" i="22"/>
  <c r="AQ27" i="22"/>
  <c r="AR26" i="22"/>
  <c r="AQ26" i="22"/>
  <c r="AT26" i="22" s="1"/>
  <c r="AR25" i="22"/>
  <c r="AT25" i="22" s="1"/>
  <c r="AQ25" i="22"/>
  <c r="AR24" i="22"/>
  <c r="AQ24" i="22"/>
  <c r="AR23" i="22"/>
  <c r="AQ23" i="22"/>
  <c r="AT23" i="22" s="1"/>
  <c r="AR22" i="22"/>
  <c r="AQ22" i="22"/>
  <c r="AR21" i="22"/>
  <c r="AT21" i="22" s="1"/>
  <c r="AQ21" i="22"/>
  <c r="AR20" i="22"/>
  <c r="AQ20" i="22"/>
  <c r="AR19" i="22"/>
  <c r="AQ19" i="22"/>
  <c r="AR18" i="22"/>
  <c r="AQ18" i="22"/>
  <c r="AR17" i="22"/>
  <c r="AT17" i="22" s="1"/>
  <c r="AQ17" i="22"/>
  <c r="AR16" i="22"/>
  <c r="AQ16" i="22"/>
  <c r="AR15" i="22"/>
  <c r="AQ15" i="22"/>
  <c r="AR14" i="22"/>
  <c r="AQ14" i="22"/>
  <c r="AR13" i="22"/>
  <c r="AT13" i="22" s="1"/>
  <c r="AQ13" i="22"/>
  <c r="AR12" i="22"/>
  <c r="AQ12" i="22"/>
  <c r="AT12" i="22" s="1"/>
  <c r="AR11" i="22"/>
  <c r="AQ11" i="22"/>
  <c r="AT11" i="22" s="1"/>
  <c r="AT10" i="22"/>
  <c r="AR10" i="22"/>
  <c r="AS10" i="22" s="1"/>
  <c r="AQ10" i="22"/>
  <c r="AR9" i="22"/>
  <c r="AQ9" i="22"/>
  <c r="AR8" i="22"/>
  <c r="AQ8" i="22"/>
  <c r="AR7" i="22"/>
  <c r="AQ7" i="22"/>
  <c r="AR6" i="22"/>
  <c r="AQ6" i="22"/>
  <c r="AR5" i="22"/>
  <c r="AQ5" i="22"/>
  <c r="AR4" i="22"/>
  <c r="AQ4" i="22"/>
  <c r="AR3" i="22"/>
  <c r="AQ3" i="22"/>
  <c r="Q38" i="18"/>
  <c r="W38" i="18" s="1"/>
  <c r="AT34" i="21"/>
  <c r="AR34" i="21"/>
  <c r="AQ34" i="21"/>
  <c r="AR33" i="21"/>
  <c r="AT33" i="21" s="1"/>
  <c r="AQ33" i="21"/>
  <c r="AR32" i="21"/>
  <c r="AQ32" i="21"/>
  <c r="AT32" i="21" s="1"/>
  <c r="AR31" i="21"/>
  <c r="AQ31" i="21"/>
  <c r="AT31" i="21" s="1"/>
  <c r="AT30" i="21"/>
  <c r="AR30" i="21"/>
  <c r="AQ30" i="21"/>
  <c r="AR29" i="21"/>
  <c r="AT29" i="21" s="1"/>
  <c r="AQ29" i="21"/>
  <c r="AR28" i="21"/>
  <c r="AQ28" i="21"/>
  <c r="AT28" i="21" s="1"/>
  <c r="AR27" i="21"/>
  <c r="AQ27" i="21"/>
  <c r="AT27" i="21" s="1"/>
  <c r="AT26" i="21"/>
  <c r="AR26" i="21"/>
  <c r="AQ26" i="21"/>
  <c r="AR25" i="21"/>
  <c r="AQ25" i="21"/>
  <c r="AR24" i="21"/>
  <c r="AQ24" i="21"/>
  <c r="AT24" i="21" s="1"/>
  <c r="AR23" i="21"/>
  <c r="AQ23" i="21"/>
  <c r="AT23" i="21" s="1"/>
  <c r="AT22" i="21"/>
  <c r="AR22" i="21"/>
  <c r="AQ22" i="21"/>
  <c r="AR21" i="21"/>
  <c r="AQ21" i="21"/>
  <c r="AR20" i="21"/>
  <c r="AQ20" i="21"/>
  <c r="AR19" i="21"/>
  <c r="AQ19" i="21"/>
  <c r="AT19" i="21" s="1"/>
  <c r="AR18" i="21"/>
  <c r="AQ18" i="21"/>
  <c r="AR17" i="21"/>
  <c r="AQ17" i="21"/>
  <c r="AR16" i="21"/>
  <c r="AQ16" i="21"/>
  <c r="AR15" i="21"/>
  <c r="AQ15" i="21"/>
  <c r="AR14" i="21"/>
  <c r="AQ14" i="21"/>
  <c r="AR13" i="21"/>
  <c r="AQ13" i="21"/>
  <c r="AR12" i="21"/>
  <c r="AQ12" i="21"/>
  <c r="AT12" i="21" s="1"/>
  <c r="AR11" i="21"/>
  <c r="AS11" i="21" s="1"/>
  <c r="AQ11" i="21"/>
  <c r="AR10" i="21"/>
  <c r="AQ10" i="21"/>
  <c r="AR9" i="21"/>
  <c r="AQ9" i="21"/>
  <c r="AR8" i="21"/>
  <c r="AQ8" i="21"/>
  <c r="AR7" i="21"/>
  <c r="AS7" i="21" s="1"/>
  <c r="AQ7" i="21"/>
  <c r="AR6" i="21"/>
  <c r="AS6" i="21" s="1"/>
  <c r="AQ6" i="21"/>
  <c r="AR5" i="21"/>
  <c r="AQ5" i="21"/>
  <c r="AS5" i="21" s="1"/>
  <c r="AV5" i="21" s="1"/>
  <c r="Q39" i="18" s="1"/>
  <c r="AR4" i="21"/>
  <c r="AQ4" i="21"/>
  <c r="AR3" i="21"/>
  <c r="AQ3" i="21"/>
  <c r="AV1" i="20"/>
  <c r="Q63" i="18"/>
  <c r="Q66" i="18"/>
  <c r="W66" i="18" s="1"/>
  <c r="Q52" i="18"/>
  <c r="Q53" i="18"/>
  <c r="Q51" i="18"/>
  <c r="W51" i="18" s="1"/>
  <c r="Q49" i="18"/>
  <c r="W49" i="18" s="1"/>
  <c r="Q57" i="18"/>
  <c r="W57" i="18" s="1"/>
  <c r="Q65" i="18"/>
  <c r="W65" i="18" s="1"/>
  <c r="Q61" i="18"/>
  <c r="W61" i="18" s="1"/>
  <c r="AV4" i="20"/>
  <c r="AV5" i="20"/>
  <c r="AV6" i="20"/>
  <c r="AV7" i="20"/>
  <c r="AV8" i="20"/>
  <c r="AV9" i="20"/>
  <c r="AV10" i="20"/>
  <c r="AV11" i="20"/>
  <c r="AS4" i="20"/>
  <c r="AS5" i="20"/>
  <c r="AS6" i="20"/>
  <c r="AS7" i="20"/>
  <c r="AS8" i="20"/>
  <c r="AS9" i="20"/>
  <c r="AS10" i="20"/>
  <c r="AS11" i="20"/>
  <c r="AV3" i="20"/>
  <c r="AS3" i="20"/>
  <c r="AR4" i="20"/>
  <c r="AR34" i="20"/>
  <c r="AQ34" i="20"/>
  <c r="AT34" i="20" s="1"/>
  <c r="AR33" i="20"/>
  <c r="AQ33" i="20"/>
  <c r="AT33" i="20" s="1"/>
  <c r="AR32" i="20"/>
  <c r="AQ32" i="20"/>
  <c r="AR31" i="20"/>
  <c r="AQ31" i="20"/>
  <c r="AT31" i="20" s="1"/>
  <c r="AR30" i="20"/>
  <c r="AQ30" i="20"/>
  <c r="AR29" i="20"/>
  <c r="AQ29" i="20"/>
  <c r="AT29" i="20" s="1"/>
  <c r="AR28" i="20"/>
  <c r="AQ28" i="20"/>
  <c r="AR27" i="20"/>
  <c r="AQ27" i="20"/>
  <c r="AT27" i="20" s="1"/>
  <c r="AR26" i="20"/>
  <c r="AQ26" i="20"/>
  <c r="AT26" i="20" s="1"/>
  <c r="AR25" i="20"/>
  <c r="AQ25" i="20"/>
  <c r="AT25" i="20" s="1"/>
  <c r="AR24" i="20"/>
  <c r="AQ24" i="20"/>
  <c r="AR23" i="20"/>
  <c r="AQ23" i="20"/>
  <c r="AT23" i="20" s="1"/>
  <c r="AR22" i="20"/>
  <c r="AQ22" i="20"/>
  <c r="AT22" i="20" s="1"/>
  <c r="AR21" i="20"/>
  <c r="AQ21" i="20"/>
  <c r="AR20" i="20"/>
  <c r="AQ20" i="20"/>
  <c r="AR19" i="20"/>
  <c r="AQ19" i="20"/>
  <c r="AR18" i="20"/>
  <c r="AQ18" i="20"/>
  <c r="AR17" i="20"/>
  <c r="AQ17" i="20"/>
  <c r="AR16" i="20"/>
  <c r="AQ16" i="20"/>
  <c r="AR15" i="20"/>
  <c r="AQ15" i="20"/>
  <c r="AR14" i="20"/>
  <c r="AQ14" i="20"/>
  <c r="AR13" i="20"/>
  <c r="AQ13" i="20"/>
  <c r="AR12" i="20"/>
  <c r="AQ12" i="20"/>
  <c r="AT12" i="20" s="1"/>
  <c r="AR11" i="20"/>
  <c r="AQ11" i="20"/>
  <c r="AR10" i="20"/>
  <c r="AQ10" i="20"/>
  <c r="AR9" i="20"/>
  <c r="AQ9" i="20"/>
  <c r="AR8" i="20"/>
  <c r="AQ8" i="20"/>
  <c r="AR7" i="20"/>
  <c r="AQ7" i="20"/>
  <c r="AR6" i="20"/>
  <c r="AQ6" i="20"/>
  <c r="AR5" i="20"/>
  <c r="AQ5" i="20"/>
  <c r="AQ4" i="20"/>
  <c r="AR3" i="20"/>
  <c r="AQ3" i="20"/>
  <c r="P72" i="18"/>
  <c r="O72" i="18"/>
  <c r="N72" i="18"/>
  <c r="M72" i="18"/>
  <c r="L72" i="18"/>
  <c r="K72" i="18"/>
  <c r="W53" i="18" l="1"/>
  <c r="W63" i="18"/>
  <c r="W26" i="18"/>
  <c r="W6" i="18"/>
  <c r="W52" i="18"/>
  <c r="W39" i="18"/>
  <c r="W35" i="18"/>
  <c r="W5" i="18"/>
  <c r="AT17" i="29"/>
  <c r="AT21" i="29"/>
  <c r="AT12" i="29"/>
  <c r="AT11" i="29"/>
  <c r="AT13" i="29"/>
  <c r="AS10" i="29"/>
  <c r="AV10" i="29" s="1"/>
  <c r="AT4" i="29"/>
  <c r="AS11" i="29"/>
  <c r="AV11" i="29" s="1"/>
  <c r="AT3" i="29"/>
  <c r="AT14" i="29"/>
  <c r="AT10" i="29"/>
  <c r="AT9" i="29"/>
  <c r="AS7" i="29"/>
  <c r="AV7" i="29" s="1"/>
  <c r="AT6" i="29"/>
  <c r="AS3" i="29"/>
  <c r="AV3" i="29" s="1"/>
  <c r="AS6" i="29"/>
  <c r="AV6" i="29" s="1"/>
  <c r="AT5" i="29"/>
  <c r="AT8" i="29"/>
  <c r="AT18" i="29"/>
  <c r="AT20" i="29"/>
  <c r="AT7" i="29"/>
  <c r="AT15" i="29"/>
  <c r="AS4" i="29"/>
  <c r="AV4" i="29" s="1"/>
  <c r="AS8" i="29"/>
  <c r="AV8" i="29" s="1"/>
  <c r="AS5" i="29"/>
  <c r="AV5" i="29" s="1"/>
  <c r="AS9" i="29"/>
  <c r="AV9" i="29" s="1"/>
  <c r="AV5" i="28"/>
  <c r="AV4" i="28"/>
  <c r="AU5" i="28"/>
  <c r="AX5" i="28" s="1"/>
  <c r="AV11" i="28"/>
  <c r="AV14" i="28"/>
  <c r="AV10" i="28"/>
  <c r="AV12" i="28"/>
  <c r="AU4" i="28"/>
  <c r="AX4" i="28" s="1"/>
  <c r="AV9" i="28"/>
  <c r="AV8" i="28"/>
  <c r="AV6" i="28"/>
  <c r="AV16" i="28"/>
  <c r="AV18" i="28"/>
  <c r="AV21" i="28"/>
  <c r="AV3" i="28"/>
  <c r="AV17" i="28"/>
  <c r="AU6" i="28"/>
  <c r="AX6" i="28" s="1"/>
  <c r="AU8" i="28"/>
  <c r="AU9" i="28"/>
  <c r="AU10" i="28"/>
  <c r="AU11" i="28"/>
  <c r="AU12" i="28"/>
  <c r="AU3" i="28"/>
  <c r="AX3" i="28" s="1"/>
  <c r="AT5" i="27"/>
  <c r="AS5" i="27"/>
  <c r="AV5" i="27" s="1"/>
  <c r="R31" i="18" s="1"/>
  <c r="W31" i="18" s="1"/>
  <c r="AS8" i="27"/>
  <c r="AV8" i="27" s="1"/>
  <c r="R29" i="18" s="1"/>
  <c r="W29" i="18" s="1"/>
  <c r="AT24" i="27"/>
  <c r="AT28" i="27"/>
  <c r="AT21" i="27"/>
  <c r="AT20" i="27"/>
  <c r="AT12" i="27"/>
  <c r="AT13" i="27"/>
  <c r="AT4" i="27"/>
  <c r="AT19" i="27"/>
  <c r="AT8" i="27"/>
  <c r="AT3" i="27"/>
  <c r="AT9" i="27"/>
  <c r="AT16" i="27"/>
  <c r="AT17" i="27"/>
  <c r="AT14" i="27"/>
  <c r="AT23" i="27"/>
  <c r="AT30" i="27"/>
  <c r="AS4" i="27"/>
  <c r="AV4" i="27" s="1"/>
  <c r="AT6" i="27"/>
  <c r="AS9" i="27"/>
  <c r="AT18" i="27"/>
  <c r="AT27" i="27"/>
  <c r="AT34" i="27"/>
  <c r="AT7" i="27"/>
  <c r="AT15" i="27"/>
  <c r="AT22" i="27"/>
  <c r="AT31" i="27"/>
  <c r="AS6" i="27"/>
  <c r="AS10" i="27"/>
  <c r="AS11" i="27"/>
  <c r="AS3" i="27"/>
  <c r="AV3" i="27" s="1"/>
  <c r="AS7" i="27"/>
  <c r="AV7" i="27" s="1"/>
  <c r="AT3" i="26"/>
  <c r="AT19" i="26"/>
  <c r="AT18" i="26"/>
  <c r="AT16" i="26"/>
  <c r="AT14" i="26"/>
  <c r="AT8" i="26"/>
  <c r="AT4" i="26"/>
  <c r="AT7" i="26"/>
  <c r="AT6" i="26"/>
  <c r="AS5" i="26"/>
  <c r="AV5" i="26" s="1"/>
  <c r="AT9" i="26"/>
  <c r="AS4" i="26"/>
  <c r="AV4" i="26" s="1"/>
  <c r="AT5" i="26"/>
  <c r="AS8" i="26"/>
  <c r="AV8" i="26" s="1"/>
  <c r="AS9" i="26"/>
  <c r="AV9" i="26" s="1"/>
  <c r="AT15" i="26"/>
  <c r="AT22" i="26"/>
  <c r="AT24" i="26"/>
  <c r="AT31" i="26"/>
  <c r="AS6" i="26"/>
  <c r="AV6" i="26" s="1"/>
  <c r="AS10" i="26"/>
  <c r="AS11" i="26"/>
  <c r="AS3" i="26"/>
  <c r="AS7" i="26"/>
  <c r="AV7" i="26" s="1"/>
  <c r="AT9" i="25"/>
  <c r="AT8" i="25"/>
  <c r="AT3" i="25"/>
  <c r="AT7" i="25"/>
  <c r="AS5" i="25"/>
  <c r="AV5" i="25" s="1"/>
  <c r="AT5" i="25"/>
  <c r="AS8" i="25"/>
  <c r="AV8" i="25" s="1"/>
  <c r="AS4" i="25"/>
  <c r="AV4" i="25" s="1"/>
  <c r="AS9" i="25"/>
  <c r="AV9" i="25" s="1"/>
  <c r="AT6" i="25"/>
  <c r="AS6" i="25"/>
  <c r="AV6" i="25" s="1"/>
  <c r="AS10" i="25"/>
  <c r="AS11" i="25"/>
  <c r="AS3" i="25"/>
  <c r="AV3" i="25" s="1"/>
  <c r="AS7" i="25"/>
  <c r="AV7" i="25" s="1"/>
  <c r="AS8" i="24"/>
  <c r="AV8" i="24" s="1"/>
  <c r="AT3" i="24"/>
  <c r="AT9" i="24"/>
  <c r="AT5" i="24"/>
  <c r="AT4" i="24"/>
  <c r="AT6" i="24"/>
  <c r="AT8" i="24"/>
  <c r="AT14" i="24"/>
  <c r="AT16" i="24"/>
  <c r="AT23" i="24"/>
  <c r="AT30" i="24"/>
  <c r="AT32" i="24"/>
  <c r="AS4" i="24"/>
  <c r="AV4" i="24" s="1"/>
  <c r="AS5" i="24"/>
  <c r="AV5" i="24" s="1"/>
  <c r="AT34" i="24"/>
  <c r="AS9" i="24"/>
  <c r="AV9" i="24" s="1"/>
  <c r="AT15" i="24"/>
  <c r="AT22" i="24"/>
  <c r="AT24" i="24"/>
  <c r="AT31" i="24"/>
  <c r="AT7" i="24"/>
  <c r="AS6" i="24"/>
  <c r="AV6" i="24" s="1"/>
  <c r="AS10" i="24"/>
  <c r="AS11" i="24"/>
  <c r="AS3" i="24"/>
  <c r="AV3" i="24" s="1"/>
  <c r="AS7" i="24"/>
  <c r="AV7" i="24" s="1"/>
  <c r="AT19" i="23"/>
  <c r="AT18" i="23"/>
  <c r="AT8" i="23"/>
  <c r="AS5" i="23"/>
  <c r="AV5" i="23" s="1"/>
  <c r="AS4" i="23"/>
  <c r="AV4" i="23" s="1"/>
  <c r="AT3" i="23"/>
  <c r="AS8" i="23"/>
  <c r="AV8" i="23" s="1"/>
  <c r="AT4" i="23"/>
  <c r="AT5" i="23"/>
  <c r="AT17" i="23"/>
  <c r="AT9" i="23"/>
  <c r="AT6" i="23"/>
  <c r="AT14" i="23"/>
  <c r="AT16" i="23"/>
  <c r="AT7" i="23"/>
  <c r="AS9" i="23"/>
  <c r="AV9" i="23" s="1"/>
  <c r="AT15" i="23"/>
  <c r="AS6" i="23"/>
  <c r="AV6" i="23" s="1"/>
  <c r="AS10" i="23"/>
  <c r="AS11" i="23"/>
  <c r="AS3" i="23"/>
  <c r="AV3" i="23" s="1"/>
  <c r="AS7" i="23"/>
  <c r="AV7" i="23" s="1"/>
  <c r="AT16" i="22"/>
  <c r="AT19" i="22"/>
  <c r="AT14" i="22"/>
  <c r="AT8" i="22"/>
  <c r="AS7" i="22"/>
  <c r="AV7" i="22" s="1"/>
  <c r="AT6" i="22"/>
  <c r="AT3" i="22"/>
  <c r="AT9" i="22"/>
  <c r="AS4" i="22"/>
  <c r="AV4" i="22" s="1"/>
  <c r="AT4" i="22"/>
  <c r="AT5" i="22"/>
  <c r="AS8" i="22"/>
  <c r="AV8" i="22" s="1"/>
  <c r="AT18" i="22"/>
  <c r="AT20" i="22"/>
  <c r="AT27" i="22"/>
  <c r="AS6" i="22"/>
  <c r="AV6" i="22" s="1"/>
  <c r="AS3" i="22"/>
  <c r="AV3" i="22" s="1"/>
  <c r="AT7" i="22"/>
  <c r="AS11" i="22"/>
  <c r="AT15" i="22"/>
  <c r="AT22" i="22"/>
  <c r="AT24" i="22"/>
  <c r="AT31" i="22"/>
  <c r="AS5" i="22"/>
  <c r="AV5" i="22" s="1"/>
  <c r="AS9" i="22"/>
  <c r="AV9" i="22" s="1"/>
  <c r="AT13" i="21"/>
  <c r="AT14" i="21"/>
  <c r="AT9" i="21"/>
  <c r="AT10" i="21"/>
  <c r="AT16" i="21"/>
  <c r="AT3" i="21"/>
  <c r="AT6" i="21"/>
  <c r="AT8" i="21"/>
  <c r="AT17" i="21"/>
  <c r="AT21" i="21"/>
  <c r="AS10" i="21"/>
  <c r="AT25" i="21"/>
  <c r="AT18" i="21"/>
  <c r="AS3" i="21"/>
  <c r="AV3" i="21" s="1"/>
  <c r="AT4" i="21"/>
  <c r="AT5" i="21"/>
  <c r="AT11" i="21"/>
  <c r="AT20" i="21"/>
  <c r="AT7" i="21"/>
  <c r="AS9" i="21"/>
  <c r="AT15" i="21"/>
  <c r="AS4" i="21"/>
  <c r="AV4" i="21" s="1"/>
  <c r="Q41" i="18" s="1"/>
  <c r="W41" i="18" s="1"/>
  <c r="AS8" i="21"/>
  <c r="C72" i="18"/>
  <c r="AT13" i="20"/>
  <c r="AT20" i="20"/>
  <c r="AT24" i="20"/>
  <c r="AT28" i="20"/>
  <c r="AT30" i="20"/>
  <c r="AT32" i="20"/>
  <c r="AT17" i="20"/>
  <c r="AT21" i="20"/>
  <c r="AT10" i="20"/>
  <c r="AT19" i="20"/>
  <c r="AT18" i="20"/>
  <c r="AT16" i="20"/>
  <c r="AT15" i="20"/>
  <c r="AT14" i="20"/>
  <c r="AT9" i="20"/>
  <c r="AT5" i="20"/>
  <c r="AT3" i="20"/>
  <c r="AT11" i="20"/>
  <c r="AT8" i="20"/>
  <c r="AT7" i="20"/>
  <c r="AT6" i="20"/>
  <c r="AT4" i="20"/>
  <c r="AV1" i="29" l="1"/>
  <c r="AX1" i="28"/>
  <c r="AV1" i="27"/>
  <c r="AV1" i="26"/>
  <c r="AV1" i="25"/>
  <c r="AV1" i="24"/>
  <c r="AV1" i="23"/>
  <c r="AV1" i="22"/>
  <c r="AV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K2" authorId="0" shapeId="0" xr:uid="{5EA5F1F3-642B-485C-A276-0668F99B5007}">
      <text>
        <r>
          <rPr>
            <sz val="9"/>
            <color indexed="81"/>
            <rFont val="Tahoma"/>
            <family val="2"/>
          </rPr>
          <t xml:space="preserve">24/2-2019
</t>
        </r>
      </text>
    </comment>
    <comment ref="L2" authorId="0" shapeId="0" xr:uid="{9952DB7F-E1A4-48B9-9532-3F6B67ACFB42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M2" authorId="0" shapeId="0" xr:uid="{72FF4266-5CC5-454E-9EB0-003383AF4487}">
      <text>
        <r>
          <rPr>
            <sz val="9"/>
            <color indexed="81"/>
            <rFont val="Tahoma"/>
            <family val="2"/>
          </rPr>
          <t xml:space="preserve">2/6-2019
</t>
        </r>
      </text>
    </comment>
    <comment ref="Q2" authorId="0" shapeId="0" xr:uid="{D68ECFF2-7942-4CFE-A5DC-736357E1AA6C}">
      <text>
        <r>
          <rPr>
            <sz val="9"/>
            <color indexed="81"/>
            <rFont val="Tahoma"/>
            <family val="2"/>
          </rPr>
          <t xml:space="preserve">24/2-2019
</t>
        </r>
      </text>
    </comment>
    <comment ref="R2" authorId="0" shapeId="0" xr:uid="{10E73F71-3202-42EB-A7BE-9A700BC0468C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S2" authorId="0" shapeId="0" xr:uid="{34AD7D24-51BE-4803-9866-59D9FCC0E90F}">
      <text>
        <r>
          <rPr>
            <sz val="9"/>
            <color indexed="81"/>
            <rFont val="Tahoma"/>
            <family val="2"/>
          </rPr>
          <t xml:space="preserve">2/6-2019
</t>
        </r>
      </text>
    </comment>
    <comment ref="K3" authorId="0" shapeId="0" xr:uid="{DE2FEE41-B11B-4DC8-9918-4B4711EAD93F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L3" authorId="0" shapeId="0" xr:uid="{57944D52-B831-44D1-A318-6F8FF9675FCA}">
      <text>
        <r>
          <rPr>
            <b/>
            <sz val="9"/>
            <color indexed="81"/>
            <rFont val="Tahoma"/>
            <family val="2"/>
          </rPr>
          <t>Fredericia Fægteklub</t>
        </r>
      </text>
    </comment>
    <comment ref="N3" authorId="0" shapeId="0" xr:uid="{32ABFD3A-9DFF-4B68-B211-6980B5567C75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" authorId="0" shapeId="0" xr:uid="{A46207F5-D378-4DFC-B7CB-1CC7B2C240C4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P3" authorId="0" shapeId="0" xr:uid="{19757373-2438-4114-A0D0-01E1CE934FE0}">
      <text>
        <r>
          <rPr>
            <b/>
            <sz val="9"/>
            <color indexed="81"/>
            <rFont val="Tahoma"/>
            <charset val="1"/>
          </rPr>
          <t>Jysk Akademisk Fægteklub - Aarhus</t>
        </r>
      </text>
    </comment>
    <comment ref="Q3" authorId="0" shapeId="0" xr:uid="{3C5A8DBC-2120-419C-87C3-5B916E1F79E0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R3" authorId="0" shapeId="0" xr:uid="{515335AC-1F90-428E-81FC-67AA45E33D4C}">
      <text>
        <r>
          <rPr>
            <b/>
            <sz val="9"/>
            <color indexed="81"/>
            <rFont val="Tahoma"/>
            <family val="2"/>
          </rPr>
          <t>Fredericia Fægteklub</t>
        </r>
      </text>
    </comment>
    <comment ref="T3" authorId="0" shapeId="0" xr:uid="{D8A6F18B-9130-4DBA-8E75-37F9EA9CF4F3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3" authorId="0" shapeId="0" xr:uid="{51DBDD19-7321-4449-94EC-08F89C19C037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V3" authorId="0" shapeId="0" xr:uid="{A4C0B9F2-13FD-48D3-B558-0DE9193C62AD}">
      <text>
        <r>
          <rPr>
            <b/>
            <sz val="9"/>
            <color indexed="81"/>
            <rFont val="Tahoma"/>
            <charset val="1"/>
          </rPr>
          <t>Jysk Akademisk Fægteklub - Aarhus</t>
        </r>
      </text>
    </comment>
    <comment ref="R22" authorId="0" shapeId="0" xr:uid="{CBEBF586-9144-41C9-B61B-98F7CA077658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C49" authorId="0" shapeId="0" xr:uid="{07F708BF-A0C3-4D97-9B9B-FED1EACC2FAC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gæt
</t>
        </r>
      </text>
    </comment>
    <comment ref="C72" authorId="0" shapeId="0" xr:uid="{44D93140-21BA-499F-8D32-61BD47A729EF}">
      <text>
        <r>
          <rPr>
            <sz val="9"/>
            <color indexed="81"/>
            <rFont val="Tahoma"/>
            <family val="2"/>
          </rPr>
          <t xml:space="preserve">Akkumuleret SUM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E15F2FD0-1A26-426C-8A6B-A1EF0BA3615F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BD78D0D2-1AE3-4DD0-9980-1C3063D62A6D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7376FCB5-22A1-4591-859D-D959E55AE5E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X1" authorId="0" shapeId="0" xr:uid="{D9D6FCA1-B9FE-43E1-A262-DF8FD025EB6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E98346F6-4097-44CD-A845-2E4E9495300D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CE0BA2E6-1A6B-4A51-B92B-A0ACB66125D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DAD6D9D9-9FDE-43D0-80ED-E4E579FC030E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68F2503E-A8CD-40C2-8A3D-CA19F90556A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3400FE0F-2CE8-47A4-BCE5-D078327DEFEC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21A76958-15E6-40AE-9ABC-C315A22F345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sharedStrings.xml><?xml version="1.0" encoding="utf-8"?>
<sst xmlns="http://schemas.openxmlformats.org/spreadsheetml/2006/main" count="1836" uniqueCount="300">
  <si>
    <t>Kadet</t>
  </si>
  <si>
    <t>Junior</t>
  </si>
  <si>
    <t>Senior</t>
  </si>
  <si>
    <t>Veteran</t>
  </si>
  <si>
    <t>Hvor:</t>
  </si>
  <si>
    <t>6000 Kolding</t>
  </si>
  <si>
    <t>Hvornår:</t>
  </si>
  <si>
    <t>B&amp;U</t>
  </si>
  <si>
    <t>Kl. 9.30</t>
  </si>
  <si>
    <t>Efter B&amp;U, men ikke før kl. 12</t>
  </si>
  <si>
    <t>Kr.</t>
  </si>
  <si>
    <t>Startgebyr:</t>
  </si>
  <si>
    <t>50,-</t>
  </si>
  <si>
    <t>Klubvis:</t>
  </si>
  <si>
    <t>fk.sydjylland@gmail.com</t>
  </si>
  <si>
    <t>Angiv fulde navn, fødselsår og fægteklasse ved tilmelding til ovennævnte mail</t>
  </si>
  <si>
    <t>Tilmelding:</t>
  </si>
  <si>
    <t>Forplejning:</t>
  </si>
  <si>
    <t>Start nr. 2:</t>
  </si>
  <si>
    <t>30,-</t>
  </si>
  <si>
    <t>Cafeteria vil være åben kl. 10 - 14</t>
  </si>
  <si>
    <t>Fægteklasser:</t>
  </si>
  <si>
    <t xml:space="preserve">Dreng/Pige U14 </t>
  </si>
  <si>
    <t>Minior U10</t>
  </si>
  <si>
    <t>Pusling U12</t>
  </si>
  <si>
    <t>Fødselsår</t>
  </si>
  <si>
    <t>Navn</t>
  </si>
  <si>
    <t>Kadet U16</t>
  </si>
  <si>
    <t>Junior U20</t>
  </si>
  <si>
    <t xml:space="preserve">Senior </t>
  </si>
  <si>
    <t>Aldersgrænse</t>
  </si>
  <si>
    <t>10 - 12</t>
  </si>
  <si>
    <t>40 +</t>
  </si>
  <si>
    <t>13-14</t>
  </si>
  <si>
    <t>15-16</t>
  </si>
  <si>
    <t>17 - 19</t>
  </si>
  <si>
    <t>20 - 39</t>
  </si>
  <si>
    <t>Bemærkning</t>
  </si>
  <si>
    <t>Må gerne stille op som senior</t>
  </si>
  <si>
    <t>Fægteudstyr:</t>
  </si>
  <si>
    <t>Minior &amp; Puslinge</t>
  </si>
  <si>
    <t>Jakke, buks og maske: Minimum 350N</t>
  </si>
  <si>
    <t>Klinge 0 med lille skål</t>
  </si>
  <si>
    <t>Fra D/P:</t>
  </si>
  <si>
    <t>Jakke og Buks:</t>
  </si>
  <si>
    <t>FIE-mærke dvs. 800 N</t>
  </si>
  <si>
    <t>Maske</t>
  </si>
  <si>
    <t>FIE-mærke dvs. 1600 N</t>
  </si>
  <si>
    <t>Piger/Kvinder:</t>
  </si>
  <si>
    <t>Brystbeskyttelse skal anvendes</t>
  </si>
  <si>
    <t>Pastron/Vest</t>
  </si>
  <si>
    <t>Krav vedr.</t>
  </si>
  <si>
    <t>Frivillig om en sådan benyttes, men det anbefales</t>
  </si>
  <si>
    <t>Konkurrence:</t>
  </si>
  <si>
    <t>Der fægtes normalt 2 runder, men afhægig af deltagerantal ændres dette.</t>
  </si>
  <si>
    <t>Afhængig af deltagerantal kan klasser slås sammen, men de hædres hver for sig.</t>
  </si>
  <si>
    <t>Dommer:</t>
  </si>
  <si>
    <t>B&amp;U:</t>
  </si>
  <si>
    <t>Klubber stiller med dommere</t>
  </si>
  <si>
    <t>Senior/Vetaran</t>
  </si>
  <si>
    <t>Dømmer selv</t>
  </si>
  <si>
    <t>Ingen kønsopdeling i hædring</t>
  </si>
  <si>
    <t>Man må stille op i sin egen aldersklasse og en over, gælder dog ikke senior &gt; veteran</t>
  </si>
  <si>
    <t>Samlet vinder af Cuppen er den der i sin klasse har flest point baseret på fire afdelinger</t>
  </si>
  <si>
    <t>Fægter sammen &lt;</t>
  </si>
  <si>
    <t>Fægteklubben Sydjylland</t>
  </si>
  <si>
    <t xml:space="preserve">Arrangør: </t>
  </si>
  <si>
    <t>Klub</t>
  </si>
  <si>
    <t>Årgang</t>
  </si>
  <si>
    <t>Minior</t>
  </si>
  <si>
    <t xml:space="preserve">2008 - </t>
  </si>
  <si>
    <t>Pusling</t>
  </si>
  <si>
    <t>2007 - 2006</t>
  </si>
  <si>
    <t>D/P</t>
  </si>
  <si>
    <t>2005 - 2004</t>
  </si>
  <si>
    <t xml:space="preserve">1978 - </t>
  </si>
  <si>
    <t>1998 - 1979</t>
  </si>
  <si>
    <t>x</t>
  </si>
  <si>
    <t>Simon Fletcher</t>
  </si>
  <si>
    <t>Veronica Pansini</t>
  </si>
  <si>
    <t>Jens Magnus Grønfeldt</t>
  </si>
  <si>
    <t>FKSJ</t>
  </si>
  <si>
    <t>FK Vejle</t>
  </si>
  <si>
    <t>Eskild Blond Petersen</t>
  </si>
  <si>
    <t>Mads S. Beck-Hansen</t>
  </si>
  <si>
    <t>Clara Henriksen</t>
  </si>
  <si>
    <t>Anton Thordahl</t>
  </si>
  <si>
    <t>Malthe Hansen</t>
  </si>
  <si>
    <t>OFK</t>
  </si>
  <si>
    <t>Mathilde Kjørup-Andersen</t>
  </si>
  <si>
    <t>Simon Bang</t>
  </si>
  <si>
    <t>Sarah Wittmann</t>
  </si>
  <si>
    <t>Sibilla Di Guida</t>
  </si>
  <si>
    <t>Ricardo Pansini</t>
  </si>
  <si>
    <t>Kasper Spindler</t>
  </si>
  <si>
    <t>Christian Wivel</t>
  </si>
  <si>
    <t>Kim Vestergaard</t>
  </si>
  <si>
    <t>IFS</t>
  </si>
  <si>
    <t>Morten Pedersen</t>
  </si>
  <si>
    <t>Jimmi Kristensen</t>
  </si>
  <si>
    <t>FKT Viborg</t>
  </si>
  <si>
    <t>Puk Strong</t>
  </si>
  <si>
    <t>Anette Herkert</t>
  </si>
  <si>
    <t>Jenny Iseli Holm</t>
  </si>
  <si>
    <t>Sofie Teilmann-Jørgensen</t>
  </si>
  <si>
    <t>Morten Teilmann-Jørgensen</t>
  </si>
  <si>
    <t>Ole Kokborg</t>
  </si>
  <si>
    <t>Klasser &gt;</t>
  </si>
  <si>
    <t>2003 - 2002</t>
  </si>
  <si>
    <t>2001 - 1999</t>
  </si>
  <si>
    <t>Simon Rewers</t>
  </si>
  <si>
    <t>Jakob Rewers</t>
  </si>
  <si>
    <t>4. afdeling - Kolding</t>
  </si>
  <si>
    <t>Min. 350 N - Anbefaler FIE-mærke dvs. 800 N</t>
  </si>
  <si>
    <t>Klubber stiller med dommere / DP-Junior dømmer selv</t>
  </si>
  <si>
    <t>Min. 350 N - Anbefaler FIE-mærke dvs. 1600 N</t>
  </si>
  <si>
    <t>Alle</t>
  </si>
  <si>
    <t>Må påregne at fægte sammen</t>
  </si>
  <si>
    <t>Klinge 0 med lille skål; ikke krav om FIE godkendt klinge</t>
  </si>
  <si>
    <t>Klinge 5 med stor skål; ikke krav om FIE godkendt klinge</t>
  </si>
  <si>
    <t>Ole Kokborg / 2240 4647</t>
  </si>
  <si>
    <t>Kontant eller MobilPay</t>
  </si>
  <si>
    <t>Der vil være mulighed for at købe lidt mad, også tilladt selv at medbringe</t>
  </si>
  <si>
    <t>Christian Voersaa</t>
  </si>
  <si>
    <t>Connor Wendt</t>
  </si>
  <si>
    <r>
      <t xml:space="preserve">Brystbeskyttelse </t>
    </r>
    <r>
      <rPr>
        <u/>
        <sz val="10"/>
        <color theme="1"/>
        <rFont val="Calibri"/>
        <family val="2"/>
        <scheme val="minor"/>
      </rPr>
      <t>skal</t>
    </r>
    <r>
      <rPr>
        <sz val="10"/>
        <color theme="1"/>
        <rFont val="Calibri"/>
        <family val="2"/>
        <scheme val="minor"/>
      </rPr>
      <t xml:space="preserve"> anvendes</t>
    </r>
  </si>
  <si>
    <t>Kampstart ca. 10 min. efter frist</t>
  </si>
  <si>
    <t>Der er Cafeteria, hvor der kan købes mad</t>
  </si>
  <si>
    <t>Lærke Overgaard Ptaszynski</t>
  </si>
  <si>
    <t>Meta Valbjørn</t>
  </si>
  <si>
    <t>JAF</t>
  </si>
  <si>
    <t>Theo Valbjørn</t>
  </si>
  <si>
    <t>William Tækker Pedersen</t>
  </si>
  <si>
    <t>Max Harbo Mørup</t>
  </si>
  <si>
    <t>Der fægtes  3 min. eller 5 point - hvad der kommer først</t>
  </si>
  <si>
    <t>Immanuel Lieben Sommer</t>
  </si>
  <si>
    <t>Stefanie Poulla Kock</t>
  </si>
  <si>
    <t>Lasse Nissen</t>
  </si>
  <si>
    <t>Vejle Fægteklub</t>
  </si>
  <si>
    <t>Søndag den 7. april</t>
  </si>
  <si>
    <t>Jysk-Fynsk Kårdecup 2019</t>
  </si>
  <si>
    <t>3. afdeling - Vejle</t>
  </si>
  <si>
    <t>Søndag den 2. juni</t>
  </si>
  <si>
    <t>2009 -</t>
  </si>
  <si>
    <t>2007 - 2008</t>
  </si>
  <si>
    <t>2005 - 2006</t>
  </si>
  <si>
    <t>2003 - 2004</t>
  </si>
  <si>
    <t>2000 - 2002</t>
  </si>
  <si>
    <t>6. afdeling - Aarhus</t>
  </si>
  <si>
    <t>Søndag den 3. november</t>
  </si>
  <si>
    <t>5. afdeling - Odense</t>
  </si>
  <si>
    <t>Søndag den 6. oktober</t>
  </si>
  <si>
    <t>5000 Odense C</t>
  </si>
  <si>
    <t>Thorslundsvej 2B</t>
  </si>
  <si>
    <t>Odense SportsCentrum</t>
  </si>
  <si>
    <t>Thomas Kaa / 2023 1584</t>
  </si>
  <si>
    <t>Der er lille madbod</t>
  </si>
  <si>
    <t>Søndag den 1. september</t>
  </si>
  <si>
    <t>Helst senest 30. august</t>
  </si>
  <si>
    <t>Helst senest 4. oktober</t>
  </si>
  <si>
    <t>Senest 31. maj</t>
  </si>
  <si>
    <t>Jonas Voersaa / 2235 3023</t>
  </si>
  <si>
    <t>Aarhus</t>
  </si>
  <si>
    <t>Nørremarksvej 157</t>
  </si>
  <si>
    <t>7120 Vejle Ø</t>
  </si>
  <si>
    <t>Senest 5. april</t>
  </si>
  <si>
    <t>sammen med Freericia FK</t>
  </si>
  <si>
    <t>7000 Fredercia</t>
  </si>
  <si>
    <t>Fredericia Idrætscenter - HAL 6</t>
  </si>
  <si>
    <t>Hældagerhallen</t>
  </si>
  <si>
    <t>Helst senest 1. november</t>
  </si>
  <si>
    <t>Sigurd Mattson Nielsen</t>
  </si>
  <si>
    <t>Claudia Hilt</t>
  </si>
  <si>
    <t>Theodor Hjalte Tingleff Haastrup</t>
  </si>
  <si>
    <t>Niels Juel</t>
  </si>
  <si>
    <t>Minior
U10</t>
  </si>
  <si>
    <t>Pusling
U12</t>
  </si>
  <si>
    <t>D/P
U14</t>
  </si>
  <si>
    <t>Kadet
U17</t>
  </si>
  <si>
    <t>Veteran
40+</t>
  </si>
  <si>
    <t>Senior
20+</t>
  </si>
  <si>
    <t>Mikkel Hagstrøm</t>
  </si>
  <si>
    <t>IFK</t>
  </si>
  <si>
    <t>Martin Dean Scharff Madsen</t>
  </si>
  <si>
    <t>Jonas Stensdal Klitte</t>
  </si>
  <si>
    <t>1980 - 1999</t>
  </si>
  <si>
    <t>Christian Phuc Skjærlund</t>
  </si>
  <si>
    <t>Jacob Tai Skjærlund</t>
  </si>
  <si>
    <t>Sven Pawlak</t>
  </si>
  <si>
    <t>Tura Meldorf DE</t>
  </si>
  <si>
    <t>Nyborg</t>
  </si>
  <si>
    <t>Birk Hyldahl</t>
  </si>
  <si>
    <t>Fredericia</t>
  </si>
  <si>
    <t>Thomas Larsen</t>
  </si>
  <si>
    <t>Stig Ketelsen</t>
  </si>
  <si>
    <t>Gorm Nissen</t>
  </si>
  <si>
    <t>Jakob Giødesen</t>
  </si>
  <si>
    <t>Vestre Ringvej 100</t>
  </si>
  <si>
    <t>Café Fic er åben kl. 8 - 18 - det er ikke tilladt at medbringe egen mad i centeret</t>
  </si>
  <si>
    <t>2. afdeling - Fredericia</t>
  </si>
  <si>
    <t>Bjarke Wadatrøm</t>
  </si>
  <si>
    <t>Oscar Nygaard Jarnit</t>
  </si>
  <si>
    <t>Ruben Schmidt Lützen</t>
  </si>
  <si>
    <t>Alexander Buchholz</t>
  </si>
  <si>
    <t>Emma Hyldager</t>
  </si>
  <si>
    <t>Laura Hansen</t>
  </si>
  <si>
    <t>Freja Thomasen</t>
  </si>
  <si>
    <t>Slagelse</t>
  </si>
  <si>
    <t>Sebastian Frey Ottesen</t>
  </si>
  <si>
    <t>Anton Hansen</t>
  </si>
  <si>
    <t>Ringe FK</t>
  </si>
  <si>
    <t>Tobias Frederiksen</t>
  </si>
  <si>
    <t>Oskar Eielsø</t>
  </si>
  <si>
    <t>Adrian Højer Schjøler</t>
  </si>
  <si>
    <t>1. afd</t>
  </si>
  <si>
    <t>2. afd.</t>
  </si>
  <si>
    <t>3. afd</t>
  </si>
  <si>
    <t>4. afd</t>
  </si>
  <si>
    <t>5. afd</t>
  </si>
  <si>
    <t>6. afd</t>
  </si>
  <si>
    <t>Vejle</t>
  </si>
  <si>
    <t xml:space="preserve">2009 - </t>
  </si>
  <si>
    <t>2008 
- 2007</t>
  </si>
  <si>
    <t>2006 
- 2005</t>
  </si>
  <si>
    <t>2004 
- 2003</t>
  </si>
  <si>
    <t>2002 
- 2000</t>
  </si>
  <si>
    <t>1999
- 1980</t>
  </si>
  <si>
    <t xml:space="preserve">1979 - </t>
  </si>
  <si>
    <t>Deltageroversigt JFKC 2019</t>
  </si>
  <si>
    <t>Sebastian Nedergaard Jeppesen</t>
  </si>
  <si>
    <t>Mathias Steirmark</t>
  </si>
  <si>
    <t>Antal deltagere</t>
  </si>
  <si>
    <t>FRK</t>
  </si>
  <si>
    <t>Point</t>
  </si>
  <si>
    <t>Sum</t>
  </si>
  <si>
    <t>Antal Deltagere</t>
  </si>
  <si>
    <t>Deltager</t>
  </si>
  <si>
    <t>Klasse</t>
  </si>
  <si>
    <t>V</t>
  </si>
  <si>
    <t>T</t>
  </si>
  <si>
    <t>Afg</t>
  </si>
  <si>
    <t>Mod</t>
  </si>
  <si>
    <t>4</t>
  </si>
  <si>
    <t>2</t>
  </si>
  <si>
    <t>Morten Petersen</t>
  </si>
  <si>
    <t>1</t>
  </si>
  <si>
    <t>6</t>
  </si>
  <si>
    <t>40+</t>
  </si>
  <si>
    <t>Viborg</t>
  </si>
  <si>
    <t>3</t>
  </si>
  <si>
    <t>8</t>
  </si>
  <si>
    <t>5</t>
  </si>
  <si>
    <t>9</t>
  </si>
  <si>
    <t>7</t>
  </si>
  <si>
    <t>2. runde</t>
  </si>
  <si>
    <t>Afd.placering</t>
  </si>
  <si>
    <t>Cup-Point</t>
  </si>
  <si>
    <t>Index</t>
  </si>
  <si>
    <t>Oscar N. Jarnet</t>
  </si>
  <si>
    <t>kadet</t>
  </si>
  <si>
    <t>Malthe Hanen</t>
  </si>
  <si>
    <t>3. runde</t>
  </si>
  <si>
    <t>4. runde</t>
  </si>
  <si>
    <t>5. runde</t>
  </si>
  <si>
    <t>Anton Thorndahl</t>
  </si>
  <si>
    <t>Sigurd Mattsson</t>
  </si>
  <si>
    <t>Max H. Mørup</t>
  </si>
  <si>
    <t>2 runde</t>
  </si>
  <si>
    <t>Ringe</t>
  </si>
  <si>
    <t>Lærke Overgaard</t>
  </si>
  <si>
    <t>Stefanie P. Koch</t>
  </si>
  <si>
    <t>William T. Pedersen</t>
  </si>
  <si>
    <t>Sebastian F. Ottesen</t>
  </si>
  <si>
    <t>Gorm Chr. Nielsen</t>
  </si>
  <si>
    <t>Adrian H. Schjøler</t>
  </si>
  <si>
    <t>Ruben S. Lützen</t>
  </si>
  <si>
    <t>Sebastian N. Jeppesen</t>
  </si>
  <si>
    <t>Theodor HTH</t>
  </si>
  <si>
    <t>Immanuel Sommer</t>
  </si>
  <si>
    <t>JYSK-FYNSK KÅRDECUP   2019  - 2. afd.  - Fredericia</t>
  </si>
  <si>
    <t>Thomas larsen</t>
  </si>
  <si>
    <t>Christian P. Skjærlund</t>
  </si>
  <si>
    <t>Jacob T. Skjærlund</t>
  </si>
  <si>
    <t>Trukket sig</t>
  </si>
  <si>
    <t>xx</t>
  </si>
  <si>
    <t>Sigurd M. Nielsen</t>
  </si>
  <si>
    <t>fejl</t>
  </si>
  <si>
    <t>JYSK-FYNSK KÅRDECUP   2019  - 2 afd.  -  Fredericia</t>
  </si>
  <si>
    <t>Sven Pawlak (Junior)</t>
  </si>
  <si>
    <t>Sven Pawlak (Senior)</t>
  </si>
  <si>
    <t>Martin DS Madsen</t>
  </si>
  <si>
    <t>Jonas S. Klitte</t>
  </si>
  <si>
    <t>Senior/J</t>
  </si>
  <si>
    <t>DE</t>
  </si>
  <si>
    <t>JYSK-FYNSK KÅRDECUP   2019  - 2. afd.  -  Fredericia</t>
  </si>
  <si>
    <t>Lasse Nielsen</t>
  </si>
  <si>
    <t>10</t>
  </si>
  <si>
    <t>11</t>
  </si>
  <si>
    <t>JYSK-FYNSK KÅRDECUP   2019  - 1. afd.  -  Odense</t>
  </si>
  <si>
    <t>JYSK-FYNSK KÅRDECUP   2019  - 1. afd.  - Odense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</si>
</sst>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rgb="FFFF0000"/>
      <name val="Arial Narrow"/>
      <family val="2"/>
    </font>
    <font>
      <b/>
      <sz val="9"/>
      <color theme="1"/>
      <name val="Arial Narrow"/>
      <family val="2"/>
    </font>
    <font>
      <b/>
      <sz val="22"/>
      <name val="Verdana"/>
      <family val="2"/>
    </font>
    <font>
      <b/>
      <sz val="24"/>
      <name val="Comic Sans MS"/>
      <family val="4"/>
    </font>
    <font>
      <sz val="10"/>
      <name val="Arial CE"/>
    </font>
    <font>
      <sz val="14"/>
      <name val="BritannicEFBold"/>
    </font>
    <font>
      <b/>
      <sz val="16"/>
      <name val="BritannicEFBold"/>
    </font>
    <font>
      <b/>
      <sz val="14"/>
      <name val="BritannicEFBold"/>
    </font>
    <font>
      <b/>
      <sz val="14"/>
      <color indexed="9"/>
      <name val="Calibri"/>
      <family val="2"/>
      <charset val="238"/>
      <scheme val="minor"/>
    </font>
    <font>
      <sz val="14"/>
      <color indexed="9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14"/>
      <name val="Verdana"/>
      <family val="2"/>
      <charset val="238"/>
    </font>
    <font>
      <sz val="18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1"/>
    </font>
    <font>
      <b/>
      <sz val="18"/>
      <color theme="1"/>
      <name val="Arial"/>
      <family val="2"/>
    </font>
    <font>
      <sz val="16"/>
      <color theme="1"/>
      <name val="Verdana"/>
      <family val="2"/>
    </font>
    <font>
      <b/>
      <sz val="18"/>
      <color theme="1"/>
      <name val="Verdana"/>
      <family val="2"/>
      <charset val="238"/>
    </font>
    <font>
      <sz val="18"/>
      <name val="Verdana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i/>
      <sz val="14"/>
      <color theme="1"/>
      <name val="Verdana"/>
      <family val="2"/>
    </font>
    <font>
      <sz val="16"/>
      <color indexed="9"/>
      <name val="Calibri"/>
      <family val="2"/>
      <charset val="238"/>
      <scheme val="minor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color indexed="8"/>
      <name val="Verdana"/>
      <family val="2"/>
      <charset val="238"/>
    </font>
    <font>
      <sz val="18"/>
      <color theme="1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4"/>
      <color theme="1"/>
      <name val="Verdana"/>
      <family val="2"/>
    </font>
    <font>
      <b/>
      <sz val="9"/>
      <name val="BritannicEFUltra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Verdana"/>
      <family val="2"/>
      <charset val="238"/>
    </font>
    <font>
      <b/>
      <sz val="16"/>
      <color indexed="8"/>
      <name val="Tahoma"/>
      <family val="2"/>
    </font>
    <font>
      <b/>
      <sz val="16"/>
      <color theme="1"/>
      <name val="Verdana"/>
      <family val="2"/>
    </font>
    <font>
      <sz val="16"/>
      <name val="Arial"/>
      <family val="2"/>
    </font>
    <font>
      <b/>
      <sz val="14"/>
      <color theme="0" tint="-0.499984740745262"/>
      <name val="Calibri"/>
      <family val="2"/>
      <scheme val="minor"/>
    </font>
    <font>
      <sz val="11"/>
      <color theme="0" tint="-0.499984740745262"/>
      <name val="Tahoma"/>
      <family val="2"/>
    </font>
    <font>
      <sz val="14"/>
      <name val="Tahoma"/>
      <family val="2"/>
    </font>
    <font>
      <i/>
      <sz val="12"/>
      <color theme="1"/>
      <name val="Calibri"/>
      <family val="2"/>
      <scheme val="minor"/>
    </font>
    <font>
      <sz val="9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</font>
    <font>
      <i/>
      <sz val="14"/>
      <name val="Tahoma"/>
      <family val="2"/>
    </font>
    <font>
      <b/>
      <i/>
      <sz val="8"/>
      <color theme="1"/>
      <name val="Arial Narrow"/>
      <family val="2"/>
    </font>
    <font>
      <sz val="14"/>
      <color rgb="FFFF0000"/>
      <name val="Verdana"/>
      <family val="2"/>
    </font>
    <font>
      <i/>
      <sz val="12"/>
      <color theme="1"/>
      <name val="Verdana"/>
      <family val="2"/>
    </font>
    <font>
      <sz val="14"/>
      <color rgb="FFFF0000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2CE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/>
  </cellStyleXfs>
  <cellXfs count="474">
    <xf numFmtId="0" fontId="0" fillId="0" borderId="0" xfId="0"/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0" fillId="0" borderId="8" xfId="0" applyBorder="1"/>
    <xf numFmtId="0" fontId="11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7" xfId="0" applyFont="1" applyBorder="1"/>
    <xf numFmtId="0" fontId="10" fillId="0" borderId="7" xfId="0" applyFont="1" applyBorder="1"/>
    <xf numFmtId="0" fontId="10" fillId="0" borderId="9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7" xfId="0" applyFont="1" applyBorder="1" applyAlignment="1">
      <alignment horizontal="left" vertical="center"/>
    </xf>
    <xf numFmtId="0" fontId="11" fillId="0" borderId="10" xfId="0" applyFont="1" applyBorder="1"/>
    <xf numFmtId="0" fontId="7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0" xfId="0" applyFont="1"/>
    <xf numFmtId="0" fontId="11" fillId="0" borderId="8" xfId="0" applyFont="1" applyBorder="1"/>
    <xf numFmtId="0" fontId="7" fillId="0" borderId="9" xfId="0" applyFont="1" applyBorder="1"/>
    <xf numFmtId="0" fontId="20" fillId="0" borderId="1" xfId="0" applyFont="1" applyBorder="1"/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5" fillId="0" borderId="0" xfId="7" applyFont="1" applyAlignment="1">
      <alignment vertical="center"/>
    </xf>
    <xf numFmtId="0" fontId="24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8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0" fontId="16" fillId="0" borderId="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5" fillId="3" borderId="0" xfId="7" applyFont="1" applyFill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8" fillId="0" borderId="13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8" fillId="0" borderId="0" xfId="0" applyFont="1"/>
    <xf numFmtId="0" fontId="3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1" xfId="0" applyFont="1" applyFill="1" applyBorder="1" applyAlignment="1">
      <alignment vertical="center"/>
    </xf>
    <xf numFmtId="0" fontId="31" fillId="2" borderId="11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/>
    <xf numFmtId="0" fontId="38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38" fillId="2" borderId="11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6" borderId="0" xfId="0" applyFont="1" applyFill="1" applyAlignment="1">
      <alignment vertical="center"/>
    </xf>
    <xf numFmtId="0" fontId="38" fillId="0" borderId="0" xfId="0" applyFont="1" applyFill="1"/>
    <xf numFmtId="0" fontId="39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6" fillId="3" borderId="1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6" fillId="3" borderId="16" xfId="0" applyFont="1" applyFill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38" fillId="3" borderId="28" xfId="0" applyFont="1" applyFill="1" applyBorder="1" applyAlignment="1">
      <alignment vertical="center"/>
    </xf>
    <xf numFmtId="0" fontId="39" fillId="3" borderId="28" xfId="0" applyFont="1" applyFill="1" applyBorder="1" applyAlignment="1">
      <alignment vertical="center"/>
    </xf>
    <xf numFmtId="0" fontId="42" fillId="3" borderId="29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8" fillId="0" borderId="11" xfId="0" applyFont="1" applyBorder="1" applyAlignment="1">
      <alignment vertical="top"/>
    </xf>
    <xf numFmtId="0" fontId="38" fillId="0" borderId="13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40" fillId="0" borderId="11" xfId="0" applyFont="1" applyBorder="1"/>
    <xf numFmtId="0" fontId="40" fillId="0" borderId="20" xfId="0" applyFont="1" applyBorder="1"/>
    <xf numFmtId="0" fontId="41" fillId="0" borderId="3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top"/>
    </xf>
    <xf numFmtId="0" fontId="40" fillId="0" borderId="34" xfId="0" applyFont="1" applyBorder="1"/>
    <xf numFmtId="0" fontId="40" fillId="0" borderId="33" xfId="0" applyFont="1" applyBorder="1"/>
    <xf numFmtId="0" fontId="47" fillId="7" borderId="0" xfId="0" applyFont="1" applyFill="1" applyAlignment="1">
      <alignment horizontal="right" vertical="center"/>
    </xf>
    <xf numFmtId="0" fontId="40" fillId="0" borderId="11" xfId="0" applyFont="1" applyBorder="1" applyAlignment="1">
      <alignment vertical="top"/>
    </xf>
    <xf numFmtId="0" fontId="0" fillId="0" borderId="0" xfId="0" applyBorder="1"/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39" xfId="0" applyBorder="1"/>
    <xf numFmtId="0" fontId="51" fillId="0" borderId="40" xfId="8" applyFont="1" applyBorder="1" applyAlignment="1">
      <alignment horizontal="center" vertical="center"/>
    </xf>
    <xf numFmtId="0" fontId="52" fillId="0" borderId="41" xfId="8" applyFont="1" applyBorder="1" applyAlignment="1">
      <alignment horizontal="left" vertical="center"/>
    </xf>
    <xf numFmtId="0" fontId="52" fillId="0" borderId="42" xfId="8" applyFont="1" applyBorder="1" applyAlignment="1">
      <alignment horizontal="left" vertical="center"/>
    </xf>
    <xf numFmtId="0" fontId="53" fillId="0" borderId="43" xfId="8" applyFont="1" applyBorder="1" applyAlignment="1">
      <alignment horizontal="center" vertical="center"/>
    </xf>
    <xf numFmtId="0" fontId="54" fillId="8" borderId="43" xfId="8" applyFont="1" applyFill="1" applyBorder="1" applyAlignment="1">
      <alignment horizontal="center" vertical="center"/>
    </xf>
    <xf numFmtId="0" fontId="54" fillId="8" borderId="44" xfId="8" applyFont="1" applyFill="1" applyBorder="1" applyAlignment="1">
      <alignment horizontal="center" vertical="center"/>
    </xf>
    <xf numFmtId="0" fontId="55" fillId="8" borderId="47" xfId="8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/>
    </xf>
    <xf numFmtId="49" fontId="57" fillId="0" borderId="9" xfId="0" applyNumberFormat="1" applyFont="1" applyBorder="1" applyAlignment="1">
      <alignment horizontal="center" vertical="center"/>
    </xf>
    <xf numFmtId="0" fontId="58" fillId="12" borderId="48" xfId="0" applyFont="1" applyFill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0" borderId="49" xfId="0" applyFont="1" applyBorder="1" applyAlignment="1">
      <alignment horizontal="center" vertical="center"/>
    </xf>
    <xf numFmtId="0" fontId="58" fillId="13" borderId="49" xfId="0" applyFont="1" applyFill="1" applyBorder="1" applyAlignment="1">
      <alignment horizontal="center"/>
    </xf>
    <xf numFmtId="0" fontId="62" fillId="14" borderId="49" xfId="0" applyFont="1" applyFill="1" applyBorder="1" applyAlignment="1">
      <alignment horizontal="center" vertical="center"/>
    </xf>
    <xf numFmtId="0" fontId="63" fillId="0" borderId="1" xfId="8" applyNumberFormat="1" applyFont="1" applyBorder="1" applyAlignment="1">
      <alignment horizontal="center" vertical="center"/>
    </xf>
    <xf numFmtId="0" fontId="65" fillId="0" borderId="54" xfId="8" applyFont="1" applyBorder="1" applyAlignment="1">
      <alignment horizontal="right" vertical="center"/>
    </xf>
    <xf numFmtId="0" fontId="55" fillId="8" borderId="56" xfId="8" applyFont="1" applyFill="1" applyBorder="1" applyAlignment="1">
      <alignment horizontal="center" vertical="center"/>
    </xf>
    <xf numFmtId="49" fontId="56" fillId="0" borderId="12" xfId="0" applyNumberFormat="1" applyFont="1" applyBorder="1" applyAlignment="1">
      <alignment horizontal="left" vertical="center"/>
    </xf>
    <xf numFmtId="49" fontId="56" fillId="0" borderId="14" xfId="0" applyNumberFormat="1" applyFont="1" applyBorder="1" applyAlignment="1">
      <alignment horizontal="left" vertical="center"/>
    </xf>
    <xf numFmtId="49" fontId="57" fillId="0" borderId="14" xfId="0" applyNumberFormat="1" applyFont="1" applyBorder="1" applyAlignment="1">
      <alignment horizontal="center" vertical="center"/>
    </xf>
    <xf numFmtId="0" fontId="58" fillId="0" borderId="57" xfId="0" applyFont="1" applyBorder="1" applyAlignment="1">
      <alignment horizontal="center"/>
    </xf>
    <xf numFmtId="0" fontId="58" fillId="12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14" borderId="11" xfId="0" applyFont="1" applyFill="1" applyBorder="1" applyAlignment="1">
      <alignment horizontal="center"/>
    </xf>
    <xf numFmtId="0" fontId="62" fillId="14" borderId="11" xfId="0" applyFont="1" applyFill="1" applyBorder="1" applyAlignment="1">
      <alignment horizontal="center" vertical="center"/>
    </xf>
    <xf numFmtId="0" fontId="58" fillId="14" borderId="11" xfId="0" applyFont="1" applyFill="1" applyBorder="1" applyAlignment="1">
      <alignment horizontal="center" vertical="center"/>
    </xf>
    <xf numFmtId="0" fontId="63" fillId="0" borderId="56" xfId="8" applyNumberFormat="1" applyFont="1" applyBorder="1" applyAlignment="1">
      <alignment horizontal="center" vertical="center"/>
    </xf>
    <xf numFmtId="0" fontId="63" fillId="0" borderId="15" xfId="8" applyNumberFormat="1" applyFont="1" applyBorder="1" applyAlignment="1">
      <alignment horizontal="center" vertical="center"/>
    </xf>
    <xf numFmtId="0" fontId="65" fillId="0" borderId="60" xfId="8" applyFont="1" applyBorder="1" applyAlignment="1">
      <alignment horizontal="right" vertical="center"/>
    </xf>
    <xf numFmtId="49" fontId="66" fillId="0" borderId="61" xfId="8" applyNumberFormat="1" applyFont="1" applyFill="1" applyBorder="1" applyAlignment="1">
      <alignment horizontal="center" vertical="center"/>
    </xf>
    <xf numFmtId="0" fontId="58" fillId="14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49" fontId="56" fillId="5" borderId="14" xfId="0" applyNumberFormat="1" applyFont="1" applyFill="1" applyBorder="1" applyAlignment="1">
      <alignment horizontal="left" vertical="center"/>
    </xf>
    <xf numFmtId="0" fontId="58" fillId="0" borderId="57" xfId="0" applyFont="1" applyBorder="1" applyAlignment="1">
      <alignment horizontal="center" vertical="center"/>
    </xf>
    <xf numFmtId="0" fontId="58" fillId="12" borderId="11" xfId="0" applyFont="1" applyFill="1" applyBorder="1" applyAlignment="1">
      <alignment horizontal="center" vertical="center"/>
    </xf>
    <xf numFmtId="0" fontId="0" fillId="0" borderId="62" xfId="0" applyBorder="1"/>
    <xf numFmtId="0" fontId="57" fillId="0" borderId="14" xfId="0" applyFont="1" applyBorder="1" applyAlignment="1">
      <alignment horizontal="center"/>
    </xf>
    <xf numFmtId="0" fontId="62" fillId="5" borderId="11" xfId="0" applyFont="1" applyFill="1" applyBorder="1" applyAlignment="1">
      <alignment horizontal="center" vertical="center"/>
    </xf>
    <xf numFmtId="0" fontId="64" fillId="5" borderId="11" xfId="0" applyFont="1" applyFill="1" applyBorder="1" applyAlignment="1">
      <alignment horizontal="center"/>
    </xf>
    <xf numFmtId="0" fontId="58" fillId="13" borderId="57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0" fontId="62" fillId="14" borderId="11" xfId="0" applyFont="1" applyFill="1" applyBorder="1" applyAlignment="1">
      <alignment horizontal="center"/>
    </xf>
    <xf numFmtId="0" fontId="58" fillId="14" borderId="14" xfId="0" applyFont="1" applyFill="1" applyBorder="1" applyAlignment="1">
      <alignment horizontal="center"/>
    </xf>
    <xf numFmtId="49" fontId="67" fillId="0" borderId="10" xfId="0" applyNumberFormat="1" applyFont="1" applyBorder="1" applyAlignment="1">
      <alignment horizontal="left" vertical="center"/>
    </xf>
    <xf numFmtId="0" fontId="58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49" fontId="67" fillId="0" borderId="12" xfId="0" applyNumberFormat="1" applyFont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61" fillId="14" borderId="14" xfId="0" applyFont="1" applyFill="1" applyBorder="1" applyAlignment="1">
      <alignment horizontal="center"/>
    </xf>
    <xf numFmtId="0" fontId="55" fillId="8" borderId="63" xfId="8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8" fillId="8" borderId="9" xfId="8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14" borderId="16" xfId="0" applyFont="1" applyFill="1" applyBorder="1" applyAlignment="1">
      <alignment horizontal="center"/>
    </xf>
    <xf numFmtId="0" fontId="63" fillId="0" borderId="16" xfId="8" applyNumberFormat="1" applyFont="1" applyBorder="1" applyAlignment="1">
      <alignment horizontal="center" vertical="center"/>
    </xf>
    <xf numFmtId="49" fontId="66" fillId="5" borderId="64" xfId="8" applyNumberFormat="1" applyFont="1" applyFill="1" applyBorder="1" applyAlignment="1">
      <alignment horizontal="center" vertical="center"/>
    </xf>
    <xf numFmtId="0" fontId="63" fillId="0" borderId="11" xfId="8" applyNumberFormat="1" applyFont="1" applyBorder="1" applyAlignment="1">
      <alignment horizontal="center" vertical="center"/>
    </xf>
    <xf numFmtId="0" fontId="69" fillId="5" borderId="64" xfId="8" applyFont="1" applyFill="1" applyBorder="1" applyAlignment="1">
      <alignment horizontal="center" vertical="center"/>
    </xf>
    <xf numFmtId="49" fontId="63" fillId="0" borderId="11" xfId="8" applyNumberFormat="1" applyFont="1" applyBorder="1" applyAlignment="1">
      <alignment horizontal="center" vertical="center"/>
    </xf>
    <xf numFmtId="0" fontId="70" fillId="0" borderId="58" xfId="8" applyFont="1" applyBorder="1" applyAlignment="1">
      <alignment horizontal="center" vertical="center"/>
    </xf>
    <xf numFmtId="0" fontId="69" fillId="5" borderId="65" xfId="8" applyFont="1" applyFill="1" applyBorder="1" applyAlignment="1">
      <alignment horizontal="center" vertical="center"/>
    </xf>
    <xf numFmtId="49" fontId="66" fillId="5" borderId="65" xfId="8" applyNumberFormat="1" applyFont="1" applyFill="1" applyBorder="1" applyAlignment="1">
      <alignment horizontal="center" vertical="center"/>
    </xf>
    <xf numFmtId="49" fontId="59" fillId="0" borderId="11" xfId="8" applyNumberFormat="1" applyFont="1" applyBorder="1" applyAlignment="1">
      <alignment horizontal="center" vertical="center"/>
    </xf>
    <xf numFmtId="49" fontId="59" fillId="0" borderId="15" xfId="8" applyNumberFormat="1" applyFont="1" applyBorder="1" applyAlignment="1">
      <alignment horizontal="center" vertical="center"/>
    </xf>
    <xf numFmtId="0" fontId="0" fillId="0" borderId="3" xfId="0" applyBorder="1"/>
    <xf numFmtId="49" fontId="56" fillId="0" borderId="11" xfId="0" applyNumberFormat="1" applyFont="1" applyBorder="1" applyAlignment="1">
      <alignment horizontal="left" vertical="center"/>
    </xf>
    <xf numFmtId="49" fontId="57" fillId="0" borderId="11" xfId="0" applyNumberFormat="1" applyFont="1" applyBorder="1" applyAlignment="1">
      <alignment horizontal="center" vertical="center"/>
    </xf>
    <xf numFmtId="0" fontId="70" fillId="0" borderId="15" xfId="8" applyFont="1" applyBorder="1" applyAlignment="1">
      <alignment horizontal="center" vertical="center"/>
    </xf>
    <xf numFmtId="0" fontId="68" fillId="8" borderId="11" xfId="8" applyFont="1" applyFill="1" applyBorder="1" applyAlignment="1">
      <alignment horizontal="center" vertical="center"/>
    </xf>
    <xf numFmtId="49" fontId="71" fillId="0" borderId="11" xfId="8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49" fontId="72" fillId="0" borderId="16" xfId="8" applyNumberFormat="1" applyFont="1" applyBorder="1" applyAlignment="1">
      <alignment horizontal="center" vertical="center"/>
    </xf>
    <xf numFmtId="49" fontId="72" fillId="0" borderId="1" xfId="8" applyNumberFormat="1" applyFont="1" applyBorder="1" applyAlignment="1">
      <alignment horizontal="center" vertical="center"/>
    </xf>
    <xf numFmtId="0" fontId="70" fillId="0" borderId="52" xfId="8" applyFont="1" applyBorder="1" applyAlignment="1">
      <alignment horizontal="center" vertical="center"/>
    </xf>
    <xf numFmtId="0" fontId="70" fillId="0" borderId="1" xfId="8" applyFont="1" applyBorder="1" applyAlignment="1">
      <alignment horizontal="center" vertical="center"/>
    </xf>
    <xf numFmtId="49" fontId="72" fillId="0" borderId="11" xfId="8" applyNumberFormat="1" applyFont="1" applyBorder="1" applyAlignment="1">
      <alignment horizontal="center" vertical="center"/>
    </xf>
    <xf numFmtId="49" fontId="72" fillId="0" borderId="15" xfId="8" applyNumberFormat="1" applyFont="1" applyBorder="1" applyAlignment="1">
      <alignment horizontal="center" vertical="center"/>
    </xf>
    <xf numFmtId="49" fontId="56" fillId="5" borderId="11" xfId="0" applyNumberFormat="1" applyFont="1" applyFill="1" applyBorder="1" applyAlignment="1">
      <alignment horizontal="left" vertical="center"/>
    </xf>
    <xf numFmtId="49" fontId="71" fillId="5" borderId="11" xfId="8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/>
    <xf numFmtId="0" fontId="73" fillId="0" borderId="0" xfId="0" applyFont="1" applyBorder="1"/>
    <xf numFmtId="0" fontId="0" fillId="5" borderId="0" xfId="0" applyFill="1" applyBorder="1"/>
    <xf numFmtId="0" fontId="74" fillId="0" borderId="0" xfId="0" applyFont="1" applyBorder="1"/>
    <xf numFmtId="49" fontId="75" fillId="0" borderId="12" xfId="0" applyNumberFormat="1" applyFont="1" applyBorder="1" applyAlignment="1">
      <alignment horizontal="left" vertical="center"/>
    </xf>
    <xf numFmtId="0" fontId="58" fillId="0" borderId="57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49" fontId="56" fillId="4" borderId="10" xfId="0" applyNumberFormat="1" applyFont="1" applyFill="1" applyBorder="1" applyAlignment="1">
      <alignment horizontal="left" vertical="center"/>
    </xf>
    <xf numFmtId="49" fontId="56" fillId="4" borderId="12" xfId="0" applyNumberFormat="1" applyFont="1" applyFill="1" applyBorder="1" applyAlignment="1">
      <alignment horizontal="left" vertical="center"/>
    </xf>
    <xf numFmtId="49" fontId="67" fillId="4" borderId="12" xfId="0" applyNumberFormat="1" applyFont="1" applyFill="1" applyBorder="1" applyAlignment="1">
      <alignment horizontal="left" vertical="center"/>
    </xf>
    <xf numFmtId="49" fontId="67" fillId="4" borderId="10" xfId="0" applyNumberFormat="1" applyFont="1" applyFill="1" applyBorder="1" applyAlignment="1">
      <alignment horizontal="left" vertical="center"/>
    </xf>
    <xf numFmtId="49" fontId="75" fillId="4" borderId="12" xfId="0" applyNumberFormat="1" applyFont="1" applyFill="1" applyBorder="1" applyAlignment="1">
      <alignment horizontal="left" vertical="center"/>
    </xf>
    <xf numFmtId="0" fontId="58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Fill="1" applyBorder="1" applyAlignment="1">
      <alignment horizontal="center"/>
    </xf>
    <xf numFmtId="0" fontId="41" fillId="0" borderId="57" xfId="0" applyFont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15" borderId="16" xfId="0" applyFont="1" applyFill="1" applyBorder="1" applyAlignment="1">
      <alignment horizontal="center"/>
    </xf>
    <xf numFmtId="0" fontId="58" fillId="15" borderId="11" xfId="0" applyFont="1" applyFill="1" applyBorder="1" applyAlignment="1">
      <alignment horizontal="center"/>
    </xf>
    <xf numFmtId="0" fontId="61" fillId="14" borderId="13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left" vertical="center"/>
    </xf>
    <xf numFmtId="49" fontId="56" fillId="0" borderId="12" xfId="0" applyNumberFormat="1" applyFont="1" applyFill="1" applyBorder="1" applyAlignment="1">
      <alignment horizontal="left" vertical="center"/>
    </xf>
    <xf numFmtId="49" fontId="67" fillId="0" borderId="12" xfId="0" applyNumberFormat="1" applyFont="1" applyFill="1" applyBorder="1" applyAlignment="1">
      <alignment horizontal="left" vertical="center"/>
    </xf>
    <xf numFmtId="0" fontId="59" fillId="7" borderId="11" xfId="0" applyFont="1" applyFill="1" applyBorder="1" applyAlignment="1">
      <alignment horizontal="center"/>
    </xf>
    <xf numFmtId="0" fontId="59" fillId="7" borderId="11" xfId="0" applyFont="1" applyFill="1" applyBorder="1" applyAlignment="1">
      <alignment horizontal="center" vertical="center"/>
    </xf>
    <xf numFmtId="49" fontId="67" fillId="16" borderId="12" xfId="0" applyNumberFormat="1" applyFont="1" applyFill="1" applyBorder="1" applyAlignment="1">
      <alignment horizontal="left" vertical="center"/>
    </xf>
    <xf numFmtId="0" fontId="76" fillId="0" borderId="0" xfId="8" applyFont="1" applyBorder="1" applyAlignment="1">
      <alignment horizontal="center" vertical="center" textRotation="90"/>
    </xf>
    <xf numFmtId="0" fontId="76" fillId="0" borderId="3" xfId="8" applyFont="1" applyBorder="1" applyAlignment="1">
      <alignment horizontal="center" vertical="center" textRotation="90"/>
    </xf>
    <xf numFmtId="0" fontId="77" fillId="9" borderId="40" xfId="8" applyFont="1" applyFill="1" applyBorder="1" applyAlignment="1">
      <alignment horizontal="center" vertical="center"/>
    </xf>
    <xf numFmtId="0" fontId="77" fillId="10" borderId="42" xfId="8" applyFont="1" applyFill="1" applyBorder="1" applyAlignment="1">
      <alignment horizontal="center" vertical="center"/>
    </xf>
    <xf numFmtId="0" fontId="77" fillId="9" borderId="45" xfId="8" applyFont="1" applyFill="1" applyBorder="1" applyAlignment="1">
      <alignment horizontal="center" vertical="center"/>
    </xf>
    <xf numFmtId="49" fontId="77" fillId="11" borderId="46" xfId="8" applyNumberFormat="1" applyFont="1" applyFill="1" applyBorder="1" applyAlignment="1">
      <alignment horizontal="center" vertical="center"/>
    </xf>
    <xf numFmtId="0" fontId="62" fillId="0" borderId="49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14" borderId="49" xfId="0" applyFont="1" applyFill="1" applyBorder="1" applyAlignment="1">
      <alignment horizontal="center"/>
    </xf>
    <xf numFmtId="0" fontId="62" fillId="5" borderId="49" xfId="0" applyFont="1" applyFill="1" applyBorder="1" applyAlignment="1">
      <alignment horizontal="center" vertical="center"/>
    </xf>
    <xf numFmtId="0" fontId="62" fillId="5" borderId="50" xfId="0" applyFont="1" applyFill="1" applyBorder="1" applyAlignment="1">
      <alignment horizontal="center" vertical="center"/>
    </xf>
    <xf numFmtId="0" fontId="79" fillId="0" borderId="51" xfId="8" applyNumberFormat="1" applyFont="1" applyBorder="1" applyAlignment="1">
      <alignment horizontal="center" vertical="center"/>
    </xf>
    <xf numFmtId="0" fontId="79" fillId="0" borderId="1" xfId="8" applyNumberFormat="1" applyFont="1" applyBorder="1" applyAlignment="1">
      <alignment horizontal="center" vertical="center"/>
    </xf>
    <xf numFmtId="0" fontId="65" fillId="0" borderId="52" xfId="8" applyFont="1" applyBorder="1" applyAlignment="1">
      <alignment horizontal="center" vertical="center"/>
    </xf>
    <xf numFmtId="0" fontId="65" fillId="0" borderId="53" xfId="8" applyFont="1" applyBorder="1" applyAlignment="1">
      <alignment horizontal="center" vertical="center"/>
    </xf>
    <xf numFmtId="49" fontId="80" fillId="0" borderId="55" xfId="8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/>
    </xf>
    <xf numFmtId="0" fontId="78" fillId="14" borderId="11" xfId="0" applyFont="1" applyFill="1" applyBorder="1" applyAlignment="1">
      <alignment horizontal="center"/>
    </xf>
    <xf numFmtId="0" fontId="62" fillId="5" borderId="14" xfId="0" applyFont="1" applyFill="1" applyBorder="1" applyAlignment="1">
      <alignment horizontal="center" vertical="center"/>
    </xf>
    <xf numFmtId="0" fontId="79" fillId="0" borderId="56" xfId="8" applyNumberFormat="1" applyFont="1" applyBorder="1" applyAlignment="1">
      <alignment horizontal="center" vertical="center"/>
    </xf>
    <xf numFmtId="0" fontId="79" fillId="0" borderId="15" xfId="8" applyNumberFormat="1" applyFont="1" applyBorder="1" applyAlignment="1">
      <alignment horizontal="center" vertical="center"/>
    </xf>
    <xf numFmtId="0" fontId="65" fillId="0" borderId="58" xfId="8" applyFont="1" applyBorder="1" applyAlignment="1">
      <alignment horizontal="center" vertical="center"/>
    </xf>
    <xf numFmtId="0" fontId="65" fillId="0" borderId="59" xfId="8" applyFont="1" applyBorder="1" applyAlignment="1">
      <alignment horizontal="center" vertical="center"/>
    </xf>
    <xf numFmtId="49" fontId="80" fillId="0" borderId="61" xfId="8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62" fillId="14" borderId="14" xfId="0" applyFont="1" applyFill="1" applyBorder="1" applyAlignment="1">
      <alignment horizontal="center" vertical="center"/>
    </xf>
    <xf numFmtId="0" fontId="62" fillId="14" borderId="14" xfId="0" applyFont="1" applyFill="1" applyBorder="1" applyAlignment="1">
      <alignment horizontal="center"/>
    </xf>
    <xf numFmtId="49" fontId="80" fillId="0" borderId="56" xfId="8" applyNumberFormat="1" applyFont="1" applyFill="1" applyBorder="1" applyAlignment="1">
      <alignment horizontal="center" vertical="center"/>
    </xf>
    <xf numFmtId="49" fontId="79" fillId="0" borderId="15" xfId="8" applyNumberFormat="1" applyFont="1" applyBorder="1" applyAlignment="1">
      <alignment horizontal="center" vertical="center"/>
    </xf>
    <xf numFmtId="0" fontId="82" fillId="0" borderId="58" xfId="8" applyFont="1" applyBorder="1" applyAlignment="1">
      <alignment horizontal="center" vertical="center"/>
    </xf>
    <xf numFmtId="0" fontId="82" fillId="0" borderId="59" xfId="8" applyFont="1" applyBorder="1" applyAlignment="1">
      <alignment horizontal="center" vertical="center"/>
    </xf>
    <xf numFmtId="49" fontId="81" fillId="0" borderId="15" xfId="8" applyNumberFormat="1" applyFont="1" applyBorder="1" applyAlignment="1">
      <alignment horizontal="center" vertical="center"/>
    </xf>
    <xf numFmtId="0" fontId="82" fillId="0" borderId="15" xfId="8" applyFont="1" applyBorder="1" applyAlignment="1">
      <alignment horizontal="center" vertical="center"/>
    </xf>
    <xf numFmtId="0" fontId="72" fillId="14" borderId="11" xfId="0" applyFont="1" applyFill="1" applyBorder="1" applyAlignment="1">
      <alignment horizontal="center"/>
    </xf>
    <xf numFmtId="0" fontId="72" fillId="14" borderId="16" xfId="0" applyFont="1" applyFill="1" applyBorder="1" applyAlignment="1">
      <alignment horizontal="center"/>
    </xf>
    <xf numFmtId="4" fontId="0" fillId="0" borderId="0" xfId="0" applyNumberFormat="1" applyBorder="1"/>
    <xf numFmtId="0" fontId="65" fillId="0" borderId="1" xfId="8" applyFont="1" applyBorder="1" applyAlignment="1">
      <alignment horizontal="center" vertical="center"/>
    </xf>
    <xf numFmtId="0" fontId="65" fillId="0" borderId="15" xfId="8" applyFont="1" applyBorder="1" applyAlignment="1">
      <alignment horizontal="center" vertical="center"/>
    </xf>
    <xf numFmtId="0" fontId="83" fillId="0" borderId="11" xfId="0" applyFont="1" applyBorder="1" applyAlignment="1">
      <alignment horizontal="right" vertical="center" wrapText="1"/>
    </xf>
    <xf numFmtId="2" fontId="84" fillId="0" borderId="68" xfId="0" applyNumberFormat="1" applyFont="1" applyBorder="1" applyAlignment="1">
      <alignment horizontal="right" vertical="center"/>
    </xf>
    <xf numFmtId="0" fontId="21" fillId="13" borderId="11" xfId="0" applyFont="1" applyFill="1" applyBorder="1" applyAlignment="1">
      <alignment horizontal="right" vertical="center"/>
    </xf>
    <xf numFmtId="2" fontId="85" fillId="0" borderId="68" xfId="0" applyNumberFormat="1" applyFont="1" applyBorder="1" applyAlignment="1">
      <alignment horizontal="right" vertical="center"/>
    </xf>
    <xf numFmtId="2" fontId="41" fillId="0" borderId="34" xfId="0" applyNumberFormat="1" applyFont="1" applyBorder="1"/>
    <xf numFmtId="0" fontId="41" fillId="0" borderId="34" xfId="0" applyFont="1" applyBorder="1"/>
    <xf numFmtId="0" fontId="41" fillId="0" borderId="11" xfId="0" applyFont="1" applyBorder="1"/>
    <xf numFmtId="0" fontId="41" fillId="0" borderId="20" xfId="0" applyFont="1" applyBorder="1"/>
    <xf numFmtId="0" fontId="41" fillId="0" borderId="37" xfId="0" applyFont="1" applyBorder="1"/>
    <xf numFmtId="0" fontId="41" fillId="0" borderId="16" xfId="0" applyFont="1" applyBorder="1"/>
    <xf numFmtId="0" fontId="41" fillId="0" borderId="38" xfId="0" applyFont="1" applyBorder="1"/>
    <xf numFmtId="0" fontId="41" fillId="0" borderId="25" xfId="0" applyFont="1" applyBorder="1"/>
    <xf numFmtId="2" fontId="41" fillId="0" borderId="33" xfId="0" applyNumberFormat="1" applyFont="1" applyBorder="1"/>
    <xf numFmtId="4" fontId="86" fillId="13" borderId="0" xfId="0" applyNumberFormat="1" applyFont="1" applyFill="1" applyBorder="1" applyAlignment="1">
      <alignment vertical="center"/>
    </xf>
    <xf numFmtId="49" fontId="56" fillId="0" borderId="14" xfId="0" applyNumberFormat="1" applyFont="1" applyFill="1" applyBorder="1" applyAlignment="1">
      <alignment horizontal="left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/>
    </xf>
    <xf numFmtId="49" fontId="75" fillId="0" borderId="12" xfId="0" applyNumberFormat="1" applyFont="1" applyFill="1" applyBorder="1" applyAlignment="1">
      <alignment horizontal="left" vertical="center"/>
    </xf>
    <xf numFmtId="49" fontId="87" fillId="0" borderId="14" xfId="0" applyNumberFormat="1" applyFont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left" vertical="center"/>
    </xf>
    <xf numFmtId="49" fontId="87" fillId="0" borderId="9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left" vertical="center"/>
    </xf>
    <xf numFmtId="49" fontId="56" fillId="16" borderId="12" xfId="0" applyNumberFormat="1" applyFont="1" applyFill="1" applyBorder="1" applyAlignment="1">
      <alignment horizontal="left" vertical="center"/>
    </xf>
    <xf numFmtId="0" fontId="59" fillId="7" borderId="57" xfId="0" applyFont="1" applyFill="1" applyBorder="1" applyAlignment="1">
      <alignment horizontal="center"/>
    </xf>
    <xf numFmtId="0" fontId="80" fillId="0" borderId="61" xfId="8" applyNumberFormat="1" applyFont="1" applyFill="1" applyBorder="1" applyAlignment="1">
      <alignment horizontal="center" vertical="center"/>
    </xf>
    <xf numFmtId="2" fontId="41" fillId="0" borderId="38" xfId="0" applyNumberFormat="1" applyFont="1" applyBorder="1"/>
    <xf numFmtId="2" fontId="41" fillId="0" borderId="37" xfId="0" applyNumberFormat="1" applyFont="1" applyBorder="1"/>
    <xf numFmtId="49" fontId="87" fillId="0" borderId="9" xfId="0" applyNumberFormat="1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/>
    </xf>
    <xf numFmtId="49" fontId="88" fillId="0" borderId="14" xfId="0" applyNumberFormat="1" applyFont="1" applyBorder="1" applyAlignment="1">
      <alignment horizontal="center" vertical="center"/>
    </xf>
    <xf numFmtId="0" fontId="88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4" fontId="40" fillId="0" borderId="11" xfId="0" applyNumberFormat="1" applyFont="1" applyBorder="1"/>
    <xf numFmtId="4" fontId="40" fillId="0" borderId="16" xfId="0" applyNumberFormat="1" applyFont="1" applyBorder="1"/>
    <xf numFmtId="4" fontId="40" fillId="0" borderId="20" xfId="0" applyNumberFormat="1" applyFont="1" applyBorder="1"/>
    <xf numFmtId="4" fontId="40" fillId="0" borderId="25" xfId="0" applyNumberFormat="1" applyFont="1" applyBorder="1"/>
    <xf numFmtId="0" fontId="89" fillId="0" borderId="0" xfId="0" applyFont="1" applyAlignment="1">
      <alignment vertical="center"/>
    </xf>
    <xf numFmtId="2" fontId="41" fillId="0" borderId="11" xfId="0" applyNumberFormat="1" applyFont="1" applyBorder="1"/>
    <xf numFmtId="2" fontId="90" fillId="0" borderId="68" xfId="0" applyNumberFormat="1" applyFont="1" applyBorder="1" applyAlignment="1">
      <alignment horizontal="center" vertical="center"/>
    </xf>
    <xf numFmtId="0" fontId="58" fillId="13" borderId="49" xfId="0" applyFont="1" applyFill="1" applyBorder="1" applyAlignment="1">
      <alignment horizontal="center" vertical="center"/>
    </xf>
    <xf numFmtId="0" fontId="58" fillId="13" borderId="57" xfId="0" applyFont="1" applyFill="1" applyBorder="1" applyAlignment="1">
      <alignment horizontal="center" vertical="center"/>
    </xf>
    <xf numFmtId="0" fontId="59" fillId="13" borderId="57" xfId="0" applyFont="1" applyFill="1" applyBorder="1" applyAlignment="1">
      <alignment horizontal="center"/>
    </xf>
    <xf numFmtId="2" fontId="41" fillId="0" borderId="16" xfId="0" applyNumberFormat="1" applyFont="1" applyBorder="1"/>
    <xf numFmtId="2" fontId="41" fillId="0" borderId="20" xfId="0" applyNumberFormat="1" applyFont="1" applyBorder="1"/>
    <xf numFmtId="0" fontId="72" fillId="0" borderId="11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58" fillId="2" borderId="57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58" fillId="2" borderId="49" xfId="0" applyFont="1" applyFill="1" applyBorder="1" applyAlignment="1">
      <alignment horizontal="center" vertical="center"/>
    </xf>
    <xf numFmtId="2" fontId="41" fillId="0" borderId="25" xfId="0" applyNumberFormat="1" applyFont="1" applyBorder="1"/>
    <xf numFmtId="49" fontId="56" fillId="16" borderId="10" xfId="0" applyNumberFormat="1" applyFont="1" applyFill="1" applyBorder="1" applyAlignment="1">
      <alignment horizontal="left" vertical="center"/>
    </xf>
    <xf numFmtId="49" fontId="87" fillId="0" borderId="14" xfId="0" applyNumberFormat="1" applyFont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left" vertical="center"/>
    </xf>
    <xf numFmtId="49" fontId="71" fillId="0" borderId="11" xfId="8" applyNumberFormat="1" applyFont="1" applyFill="1" applyBorder="1" applyAlignment="1">
      <alignment horizontal="center" vertical="center"/>
    </xf>
    <xf numFmtId="0" fontId="58" fillId="15" borderId="11" xfId="0" applyFont="1" applyFill="1" applyBorder="1" applyAlignment="1">
      <alignment horizontal="center" vertical="center"/>
    </xf>
    <xf numFmtId="49" fontId="87" fillId="0" borderId="9" xfId="0" applyNumberFormat="1" applyFont="1" applyBorder="1" applyAlignment="1">
      <alignment horizontal="center" vertical="center" wrapText="1"/>
    </xf>
    <xf numFmtId="2" fontId="84" fillId="0" borderId="15" xfId="0" applyNumberFormat="1" applyFont="1" applyBorder="1" applyAlignment="1">
      <alignment horizontal="right" vertical="center"/>
    </xf>
    <xf numFmtId="49" fontId="80" fillId="0" borderId="69" xfId="8" applyNumberFormat="1" applyFont="1" applyFill="1" applyBorder="1" applyAlignment="1">
      <alignment horizontal="center" vertical="center"/>
    </xf>
    <xf numFmtId="2" fontId="85" fillId="0" borderId="0" xfId="0" applyNumberFormat="1" applyFont="1" applyBorder="1" applyAlignment="1">
      <alignment horizontal="right" vertical="center"/>
    </xf>
    <xf numFmtId="0" fontId="58" fillId="0" borderId="67" xfId="0" applyFont="1" applyBorder="1" applyAlignment="1">
      <alignment horizontal="center" vertical="center"/>
    </xf>
    <xf numFmtId="0" fontId="59" fillId="0" borderId="16" xfId="0" applyFont="1" applyFill="1" applyBorder="1" applyAlignment="1">
      <alignment horizontal="center"/>
    </xf>
    <xf numFmtId="0" fontId="59" fillId="7" borderId="12" xfId="0" applyFont="1" applyFill="1" applyBorder="1" applyAlignment="1">
      <alignment horizontal="center"/>
    </xf>
    <xf numFmtId="0" fontId="59" fillId="7" borderId="49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5" borderId="11" xfId="0" applyFont="1" applyFill="1" applyBorder="1" applyAlignment="1">
      <alignment vertical="center"/>
    </xf>
    <xf numFmtId="0" fontId="46" fillId="2" borderId="11" xfId="0" applyFont="1" applyFill="1" applyBorder="1" applyAlignment="1">
      <alignment vertical="center"/>
    </xf>
    <xf numFmtId="0" fontId="46" fillId="0" borderId="20" xfId="0" applyFont="1" applyBorder="1" applyAlignment="1">
      <alignment vertical="center"/>
    </xf>
    <xf numFmtId="49" fontId="92" fillId="0" borderId="10" xfId="0" applyNumberFormat="1" applyFont="1" applyBorder="1" applyAlignment="1">
      <alignment horizontal="left" vertical="center"/>
    </xf>
    <xf numFmtId="49" fontId="92" fillId="0" borderId="12" xfId="0" applyNumberFormat="1" applyFont="1" applyBorder="1" applyAlignment="1">
      <alignment horizontal="left" vertical="center"/>
    </xf>
    <xf numFmtId="49" fontId="93" fillId="0" borderId="14" xfId="0" applyNumberFormat="1" applyFont="1" applyBorder="1" applyAlignment="1">
      <alignment horizontal="left" vertical="center"/>
    </xf>
    <xf numFmtId="0" fontId="58" fillId="0" borderId="15" xfId="0" applyFont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70" xfId="0" applyFont="1" applyBorder="1" applyAlignment="1">
      <alignment horizontal="center"/>
    </xf>
    <xf numFmtId="0" fontId="77" fillId="9" borderId="72" xfId="8" applyFont="1" applyFill="1" applyBorder="1" applyAlignment="1">
      <alignment horizontal="center" vertical="center"/>
    </xf>
    <xf numFmtId="0" fontId="79" fillId="0" borderId="71" xfId="8" applyNumberFormat="1" applyFont="1" applyBorder="1" applyAlignment="1">
      <alignment horizontal="center" vertical="center"/>
    </xf>
    <xf numFmtId="0" fontId="79" fillId="0" borderId="73" xfId="8" applyNumberFormat="1" applyFont="1" applyBorder="1" applyAlignment="1">
      <alignment horizontal="center" vertical="center"/>
    </xf>
    <xf numFmtId="0" fontId="63" fillId="0" borderId="73" xfId="8" applyNumberFormat="1" applyFont="1" applyBorder="1" applyAlignment="1">
      <alignment horizontal="center" vertical="center"/>
    </xf>
    <xf numFmtId="49" fontId="94" fillId="0" borderId="12" xfId="0" applyNumberFormat="1" applyFont="1" applyBorder="1" applyAlignment="1">
      <alignment horizontal="left" vertical="center"/>
    </xf>
    <xf numFmtId="0" fontId="91" fillId="0" borderId="16" xfId="0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25" xfId="0" applyFont="1" applyBorder="1" applyAlignment="1">
      <alignment vertical="center"/>
    </xf>
    <xf numFmtId="0" fontId="38" fillId="17" borderId="25" xfId="0" applyFont="1" applyFill="1" applyBorder="1" applyAlignment="1">
      <alignment vertical="center"/>
    </xf>
    <xf numFmtId="0" fontId="43" fillId="17" borderId="11" xfId="0" applyFont="1" applyFill="1" applyBorder="1" applyAlignment="1">
      <alignment vertical="center"/>
    </xf>
    <xf numFmtId="0" fontId="46" fillId="17" borderId="11" xfId="0" applyFont="1" applyFill="1" applyBorder="1" applyAlignment="1">
      <alignment vertical="center"/>
    </xf>
    <xf numFmtId="0" fontId="38" fillId="17" borderId="11" xfId="0" applyFont="1" applyFill="1" applyBorder="1" applyAlignment="1">
      <alignment vertical="center"/>
    </xf>
    <xf numFmtId="49" fontId="94" fillId="0" borderId="10" xfId="0" applyNumberFormat="1" applyFont="1" applyBorder="1" applyAlignment="1">
      <alignment horizontal="left" vertical="center"/>
    </xf>
    <xf numFmtId="49" fontId="56" fillId="17" borderId="12" xfId="0" applyNumberFormat="1" applyFont="1" applyFill="1" applyBorder="1" applyAlignment="1">
      <alignment horizontal="left" vertical="center"/>
    </xf>
    <xf numFmtId="0" fontId="41" fillId="18" borderId="12" xfId="0" applyFont="1" applyFill="1" applyBorder="1" applyAlignment="1">
      <alignment horizontal="center" vertical="center"/>
    </xf>
    <xf numFmtId="0" fontId="41" fillId="18" borderId="21" xfId="0" applyFont="1" applyFill="1" applyBorder="1" applyAlignment="1">
      <alignment horizontal="center" vertical="center"/>
    </xf>
    <xf numFmtId="0" fontId="41" fillId="18" borderId="19" xfId="0" applyFont="1" applyFill="1" applyBorder="1" applyAlignment="1">
      <alignment horizontal="center" vertical="center"/>
    </xf>
    <xf numFmtId="0" fontId="41" fillId="18" borderId="13" xfId="0" applyFont="1" applyFill="1" applyBorder="1" applyAlignment="1">
      <alignment horizontal="center" vertical="center"/>
    </xf>
    <xf numFmtId="0" fontId="45" fillId="18" borderId="13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18" borderId="26" xfId="0" applyFont="1" applyFill="1" applyBorder="1" applyAlignment="1">
      <alignment horizontal="center" vertical="center"/>
    </xf>
    <xf numFmtId="0" fontId="41" fillId="18" borderId="16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vertical="center"/>
    </xf>
    <xf numFmtId="0" fontId="41" fillId="18" borderId="23" xfId="0" applyFont="1" applyFill="1" applyBorder="1" applyAlignment="1">
      <alignment horizontal="center" vertical="center"/>
    </xf>
    <xf numFmtId="0" fontId="41" fillId="18" borderId="17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47" fillId="7" borderId="74" xfId="0" applyFont="1" applyFill="1" applyBorder="1" applyAlignment="1">
      <alignment horizontal="right"/>
    </xf>
    <xf numFmtId="0" fontId="47" fillId="7" borderId="0" xfId="0" applyFont="1" applyFill="1" applyBorder="1" applyAlignment="1">
      <alignment horizontal="right"/>
    </xf>
    <xf numFmtId="0" fontId="42" fillId="3" borderId="2" xfId="0" applyFont="1" applyFill="1" applyBorder="1" applyAlignment="1">
      <alignment horizontal="center" vertical="center"/>
    </xf>
    <xf numFmtId="0" fontId="42" fillId="3" borderId="75" xfId="0" applyFont="1" applyFill="1" applyBorder="1" applyAlignment="1">
      <alignment horizontal="center" vertical="center"/>
    </xf>
    <xf numFmtId="0" fontId="40" fillId="19" borderId="37" xfId="0" applyFont="1" applyFill="1" applyBorder="1"/>
    <xf numFmtId="0" fontId="40" fillId="19" borderId="16" xfId="0" applyFont="1" applyFill="1" applyBorder="1"/>
    <xf numFmtId="0" fontId="40" fillId="19" borderId="0" xfId="0" applyFont="1" applyFill="1"/>
  </cellXfs>
  <cellStyles count="9">
    <cellStyle name="Besøgt link" xfId="2" builtinId="9" hidden="1"/>
    <cellStyle name="Besøgt link" xfId="4" builtinId="9" hidden="1"/>
    <cellStyle name="Besøgt link" xfId="6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Normal" xfId="0" builtinId="0"/>
    <cellStyle name="Normal_PROTOKOLY" xfId="8" xr:uid="{CE676F6C-AB32-4A94-AF66-1AB25B2AD351}"/>
  </cellStyles>
  <dxfs count="96"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2CE15"/>
      <color rgb="FF00FFFF"/>
      <color rgb="FF9D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3C9C6E9-F47B-4004-8AB9-60661D49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6B55A12B-B2B6-452B-A954-4186523F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BFC46D7-9F78-43C9-95FB-16306A8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4B0AB53C-D93F-4A34-8EB2-C748BE7B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D3E53DA-A187-42F1-96A9-A68B47A6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193F1D0-E51D-4D9F-8B63-44883005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0B16525-CA07-49DB-9E31-946BBC23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A5238FD-608B-47B5-8BB1-96F82BA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F7D2236-1979-439E-BA99-43A233D5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5E28D79-8AF9-4F1A-8F71-85954718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fk.sydjylland@g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fk.sydjylland@gmail.co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F49A-EE02-4AE9-B22C-E3F3FE8D51E1}">
  <sheetPr>
    <tabColor rgb="FFFFFF00"/>
  </sheetPr>
  <dimension ref="A1:W97"/>
  <sheetViews>
    <sheetView tabSelected="1" zoomScale="111" zoomScaleNormal="11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defaultRowHeight="16.5"/>
  <cols>
    <col min="1" max="1" width="18.625" style="89" customWidth="1"/>
    <col min="2" max="2" width="6.75" style="90" customWidth="1"/>
    <col min="3" max="3" width="5.25" style="91" customWidth="1"/>
    <col min="4" max="4" width="4.625" style="120" customWidth="1"/>
    <col min="5" max="5" width="5.625" style="120" customWidth="1"/>
    <col min="6" max="9" width="4.625" style="120" customWidth="1"/>
    <col min="10" max="10" width="5.625" style="120" customWidth="1"/>
    <col min="11" max="16" width="4.125" style="99" customWidth="1"/>
    <col min="17" max="22" width="5.625" style="99" customWidth="1"/>
    <col min="23" max="16384" width="9" style="99"/>
  </cols>
  <sheetData>
    <row r="1" spans="1:23">
      <c r="K1" s="466" t="s">
        <v>235</v>
      </c>
      <c r="L1" s="466"/>
      <c r="M1" s="466"/>
      <c r="N1" s="466"/>
      <c r="O1" s="466"/>
      <c r="P1" s="466"/>
      <c r="Q1" s="467" t="s">
        <v>233</v>
      </c>
      <c r="R1" s="468"/>
      <c r="S1" s="468"/>
      <c r="T1" s="468"/>
      <c r="U1" s="468"/>
      <c r="V1" s="468"/>
      <c r="W1" s="468"/>
    </row>
    <row r="2" spans="1:23" ht="26.25" customHeight="1">
      <c r="A2" s="122" t="s">
        <v>228</v>
      </c>
      <c r="C2" s="91" t="s">
        <v>107</v>
      </c>
      <c r="D2" s="92" t="s">
        <v>221</v>
      </c>
      <c r="E2" s="93" t="s">
        <v>222</v>
      </c>
      <c r="F2" s="94" t="s">
        <v>223</v>
      </c>
      <c r="G2" s="95" t="s">
        <v>224</v>
      </c>
      <c r="H2" s="93" t="s">
        <v>225</v>
      </c>
      <c r="I2" s="94" t="s">
        <v>226</v>
      </c>
      <c r="J2" s="96" t="s">
        <v>227</v>
      </c>
      <c r="K2" s="97" t="s">
        <v>214</v>
      </c>
      <c r="L2" s="98" t="s">
        <v>215</v>
      </c>
      <c r="M2" s="98" t="s">
        <v>216</v>
      </c>
      <c r="N2" s="98" t="s">
        <v>217</v>
      </c>
      <c r="O2" s="98" t="s">
        <v>218</v>
      </c>
      <c r="P2" s="180" t="s">
        <v>219</v>
      </c>
      <c r="Q2" s="186" t="s">
        <v>214</v>
      </c>
      <c r="R2" s="98" t="s">
        <v>215</v>
      </c>
      <c r="S2" s="98" t="s">
        <v>216</v>
      </c>
      <c r="T2" s="98" t="s">
        <v>217</v>
      </c>
      <c r="U2" s="98" t="s">
        <v>218</v>
      </c>
      <c r="V2" s="98" t="s">
        <v>219</v>
      </c>
      <c r="W2" s="190" t="s">
        <v>234</v>
      </c>
    </row>
    <row r="3" spans="1:23" s="170" customFormat="1" ht="38.1" customHeight="1">
      <c r="A3" s="162" t="s">
        <v>26</v>
      </c>
      <c r="B3" s="162" t="s">
        <v>67</v>
      </c>
      <c r="C3" s="163" t="s">
        <v>68</v>
      </c>
      <c r="D3" s="164" t="s">
        <v>175</v>
      </c>
      <c r="E3" s="165" t="s">
        <v>176</v>
      </c>
      <c r="F3" s="164" t="s">
        <v>177</v>
      </c>
      <c r="G3" s="166" t="s">
        <v>178</v>
      </c>
      <c r="H3" s="163" t="s">
        <v>1</v>
      </c>
      <c r="I3" s="164" t="s">
        <v>180</v>
      </c>
      <c r="J3" s="167" t="s">
        <v>179</v>
      </c>
      <c r="K3" s="168" t="s">
        <v>88</v>
      </c>
      <c r="L3" s="169" t="s">
        <v>232</v>
      </c>
      <c r="M3" s="169" t="s">
        <v>220</v>
      </c>
      <c r="N3" s="169" t="s">
        <v>81</v>
      </c>
      <c r="O3" s="168" t="s">
        <v>88</v>
      </c>
      <c r="P3" s="181" t="s">
        <v>130</v>
      </c>
      <c r="Q3" s="187" t="s">
        <v>88</v>
      </c>
      <c r="R3" s="169" t="s">
        <v>232</v>
      </c>
      <c r="S3" s="169" t="s">
        <v>220</v>
      </c>
      <c r="T3" s="169" t="s">
        <v>81</v>
      </c>
      <c r="U3" s="168" t="s">
        <v>88</v>
      </c>
      <c r="V3" s="169" t="s">
        <v>130</v>
      </c>
      <c r="W3" s="191"/>
    </row>
    <row r="4" spans="1:23" ht="18" customHeight="1">
      <c r="A4" s="100" t="s">
        <v>203</v>
      </c>
      <c r="B4" s="101" t="s">
        <v>190</v>
      </c>
      <c r="C4" s="124">
        <v>2011</v>
      </c>
      <c r="D4" s="454">
        <v>1</v>
      </c>
      <c r="E4" s="108"/>
      <c r="F4" s="109"/>
      <c r="G4" s="102"/>
      <c r="H4" s="108"/>
      <c r="I4" s="109"/>
      <c r="J4" s="110"/>
      <c r="K4" s="109">
        <v>1</v>
      </c>
      <c r="L4" s="102">
        <v>1</v>
      </c>
      <c r="M4" s="102"/>
      <c r="N4" s="102"/>
      <c r="O4" s="102"/>
      <c r="P4" s="182"/>
      <c r="Q4" s="361">
        <f>'Score 1. afd. Minior'!AV7</f>
        <v>74.333333333333343</v>
      </c>
      <c r="R4" s="399">
        <f>'Score 2. afd. Minior'!AV9</f>
        <v>26</v>
      </c>
      <c r="S4" s="363"/>
      <c r="T4" s="363"/>
      <c r="U4" s="363"/>
      <c r="V4" s="363"/>
      <c r="W4" s="394">
        <f>SUM(Q4:V4)</f>
        <v>100.33333333333334</v>
      </c>
    </row>
    <row r="5" spans="1:23" ht="18" customHeight="1">
      <c r="A5" s="100" t="s">
        <v>195</v>
      </c>
      <c r="B5" s="101" t="s">
        <v>192</v>
      </c>
      <c r="C5" s="124">
        <v>2011</v>
      </c>
      <c r="D5" s="454">
        <v>1</v>
      </c>
      <c r="E5" s="108"/>
      <c r="F5" s="109"/>
      <c r="G5" s="102"/>
      <c r="H5" s="108"/>
      <c r="I5" s="109"/>
      <c r="J5" s="110"/>
      <c r="K5" s="109">
        <v>1</v>
      </c>
      <c r="L5" s="102">
        <v>1</v>
      </c>
      <c r="M5" s="102"/>
      <c r="N5" s="102"/>
      <c r="O5" s="102"/>
      <c r="P5" s="182"/>
      <c r="Q5" s="361">
        <f>'Score 1. afd. Minior'!AV3</f>
        <v>11</v>
      </c>
      <c r="R5" s="399">
        <f>'Score 2. afd. Minior'!AV7</f>
        <v>86</v>
      </c>
      <c r="S5" s="363"/>
      <c r="T5" s="363"/>
      <c r="U5" s="363"/>
      <c r="V5" s="363"/>
      <c r="W5" s="394">
        <f>SUM(Q5:V5)</f>
        <v>97</v>
      </c>
    </row>
    <row r="6" spans="1:23" ht="18" customHeight="1">
      <c r="A6" s="100" t="s">
        <v>202</v>
      </c>
      <c r="B6" s="101" t="s">
        <v>190</v>
      </c>
      <c r="C6" s="124">
        <v>2011</v>
      </c>
      <c r="D6" s="454">
        <v>1</v>
      </c>
      <c r="E6" s="108"/>
      <c r="F6" s="109"/>
      <c r="G6" s="102"/>
      <c r="H6" s="108"/>
      <c r="I6" s="109"/>
      <c r="J6" s="110"/>
      <c r="K6" s="109">
        <v>1</v>
      </c>
      <c r="L6" s="102">
        <v>1</v>
      </c>
      <c r="M6" s="102"/>
      <c r="N6" s="102"/>
      <c r="O6" s="102"/>
      <c r="P6" s="182"/>
      <c r="Q6" s="361">
        <f>'Score 1. afd. Minior'!AV6</f>
        <v>137.66666666666669</v>
      </c>
      <c r="R6" s="399">
        <f>'Score 2. afd. Minior'!AV8</f>
        <v>132.66666666666669</v>
      </c>
      <c r="S6" s="363"/>
      <c r="T6" s="363"/>
      <c r="U6" s="363"/>
      <c r="V6" s="363"/>
      <c r="W6" s="394">
        <f t="shared" ref="W6:W69" si="0">SUM(Q6:V6)</f>
        <v>270.33333333333337</v>
      </c>
    </row>
    <row r="7" spans="1:23" ht="18" customHeight="1">
      <c r="A7" s="100" t="s">
        <v>213</v>
      </c>
      <c r="B7" s="101" t="s">
        <v>190</v>
      </c>
      <c r="C7" s="124">
        <v>2010</v>
      </c>
      <c r="D7" s="454">
        <v>1</v>
      </c>
      <c r="E7" s="108"/>
      <c r="F7" s="109"/>
      <c r="G7" s="102"/>
      <c r="H7" s="108"/>
      <c r="I7" s="109"/>
      <c r="J7" s="110"/>
      <c r="K7" s="109">
        <v>1</v>
      </c>
      <c r="L7" s="102"/>
      <c r="M7" s="102"/>
      <c r="N7" s="102"/>
      <c r="O7" s="102"/>
      <c r="P7" s="182"/>
      <c r="Q7" s="361">
        <f>'Score 1. afd. Minior'!AV5</f>
        <v>146</v>
      </c>
      <c r="R7" s="363"/>
      <c r="S7" s="363"/>
      <c r="T7" s="363"/>
      <c r="U7" s="363"/>
      <c r="V7" s="363"/>
      <c r="W7" s="394">
        <f t="shared" si="0"/>
        <v>146</v>
      </c>
    </row>
    <row r="8" spans="1:23" ht="18" customHeight="1">
      <c r="A8" s="123" t="s">
        <v>191</v>
      </c>
      <c r="B8" s="101" t="s">
        <v>192</v>
      </c>
      <c r="C8" s="124">
        <v>2010</v>
      </c>
      <c r="D8" s="454">
        <v>1</v>
      </c>
      <c r="E8" s="108"/>
      <c r="F8" s="109"/>
      <c r="G8" s="102"/>
      <c r="H8" s="108"/>
      <c r="I8" s="109"/>
      <c r="J8" s="110"/>
      <c r="K8" s="109"/>
      <c r="L8" s="102">
        <v>1</v>
      </c>
      <c r="M8" s="102"/>
      <c r="N8" s="102"/>
      <c r="O8" s="102"/>
      <c r="P8" s="182"/>
      <c r="Q8" s="362"/>
      <c r="R8" s="399">
        <f>'Score 2. afd. Minior'!AV5</f>
        <v>79.333333333333343</v>
      </c>
      <c r="S8" s="363"/>
      <c r="T8" s="363"/>
      <c r="U8" s="363"/>
      <c r="V8" s="363"/>
      <c r="W8" s="394">
        <f t="shared" si="0"/>
        <v>79.333333333333343</v>
      </c>
    </row>
    <row r="9" spans="1:23" ht="18" customHeight="1">
      <c r="A9" s="114" t="s">
        <v>135</v>
      </c>
      <c r="B9" s="101" t="s">
        <v>192</v>
      </c>
      <c r="C9" s="124">
        <v>2010</v>
      </c>
      <c r="D9" s="454">
        <v>1</v>
      </c>
      <c r="E9" s="108"/>
      <c r="F9" s="109"/>
      <c r="G9" s="102"/>
      <c r="H9" s="108"/>
      <c r="I9" s="109"/>
      <c r="J9" s="110"/>
      <c r="K9" s="109"/>
      <c r="L9" s="102">
        <v>1</v>
      </c>
      <c r="M9" s="102"/>
      <c r="N9" s="102"/>
      <c r="O9" s="102"/>
      <c r="P9" s="182"/>
      <c r="Q9" s="362"/>
      <c r="R9" s="399">
        <f>'Score 2. afd. Minior'!AV6</f>
        <v>137.66666666666669</v>
      </c>
      <c r="S9" s="363"/>
      <c r="T9" s="363"/>
      <c r="U9" s="363"/>
      <c r="V9" s="363"/>
      <c r="W9" s="394">
        <f t="shared" si="0"/>
        <v>137.66666666666669</v>
      </c>
    </row>
    <row r="10" spans="1:23" ht="18" customHeight="1">
      <c r="A10" s="114" t="s">
        <v>196</v>
      </c>
      <c r="B10" s="101" t="s">
        <v>81</v>
      </c>
      <c r="C10" s="124">
        <v>2010</v>
      </c>
      <c r="D10" s="454">
        <v>1</v>
      </c>
      <c r="E10" s="108"/>
      <c r="F10" s="109"/>
      <c r="G10" s="102"/>
      <c r="H10" s="108"/>
      <c r="I10" s="109"/>
      <c r="J10" s="110"/>
      <c r="K10" s="109"/>
      <c r="L10" s="102">
        <v>1</v>
      </c>
      <c r="M10" s="102"/>
      <c r="N10" s="102"/>
      <c r="O10" s="102"/>
      <c r="P10" s="182"/>
      <c r="Q10" s="362"/>
      <c r="R10" s="399">
        <f>'Score 2. afd. Minior'!AV4</f>
        <v>99.333333333333343</v>
      </c>
      <c r="S10" s="363"/>
      <c r="T10" s="363"/>
      <c r="U10" s="363"/>
      <c r="V10" s="363"/>
      <c r="W10" s="394">
        <f t="shared" si="0"/>
        <v>99.333333333333343</v>
      </c>
    </row>
    <row r="11" spans="1:23" ht="18" customHeight="1">
      <c r="A11" s="100" t="s">
        <v>230</v>
      </c>
      <c r="B11" s="101" t="s">
        <v>190</v>
      </c>
      <c r="C11" s="124">
        <v>2010</v>
      </c>
      <c r="D11" s="454">
        <v>1</v>
      </c>
      <c r="E11" s="103"/>
      <c r="F11" s="104"/>
      <c r="G11" s="105"/>
      <c r="H11" s="103"/>
      <c r="I11" s="104"/>
      <c r="J11" s="106"/>
      <c r="K11" s="109">
        <v>1</v>
      </c>
      <c r="L11" s="102"/>
      <c r="M11" s="102"/>
      <c r="N11" s="102"/>
      <c r="O11" s="102"/>
      <c r="P11" s="182"/>
      <c r="Q11" s="361">
        <f>'Score 1. afd. Minior'!AV9</f>
        <v>101</v>
      </c>
      <c r="R11" s="363"/>
      <c r="S11" s="363"/>
      <c r="T11" s="363"/>
      <c r="U11" s="363"/>
      <c r="V11" s="363"/>
      <c r="W11" s="394">
        <f t="shared" si="0"/>
        <v>101</v>
      </c>
    </row>
    <row r="12" spans="1:23" ht="18" customHeight="1">
      <c r="A12" s="100" t="s">
        <v>212</v>
      </c>
      <c r="B12" s="101" t="s">
        <v>210</v>
      </c>
      <c r="C12" s="124">
        <v>2010</v>
      </c>
      <c r="D12" s="454">
        <v>1</v>
      </c>
      <c r="E12" s="108"/>
      <c r="F12" s="109"/>
      <c r="G12" s="102"/>
      <c r="H12" s="108"/>
      <c r="I12" s="109"/>
      <c r="J12" s="110"/>
      <c r="K12" s="109">
        <v>1</v>
      </c>
      <c r="L12" s="102"/>
      <c r="M12" s="102"/>
      <c r="N12" s="102"/>
      <c r="O12" s="102"/>
      <c r="P12" s="182"/>
      <c r="Q12" s="361">
        <f>'Score 1. afd. Minior'!AV4</f>
        <v>86</v>
      </c>
      <c r="R12" s="363"/>
      <c r="S12" s="363"/>
      <c r="T12" s="363"/>
      <c r="U12" s="363"/>
      <c r="V12" s="363"/>
      <c r="W12" s="394">
        <f t="shared" si="0"/>
        <v>86</v>
      </c>
    </row>
    <row r="13" spans="1:23" ht="18" customHeight="1">
      <c r="A13" s="100" t="s">
        <v>173</v>
      </c>
      <c r="B13" s="101" t="s">
        <v>174</v>
      </c>
      <c r="C13" s="124">
        <v>2010</v>
      </c>
      <c r="D13" s="454">
        <v>1</v>
      </c>
      <c r="E13" s="103"/>
      <c r="F13" s="104"/>
      <c r="G13" s="105"/>
      <c r="H13" s="103"/>
      <c r="I13" s="104"/>
      <c r="J13" s="106"/>
      <c r="K13" s="109"/>
      <c r="L13" s="102">
        <v>1</v>
      </c>
      <c r="M13" s="102"/>
      <c r="N13" s="102"/>
      <c r="O13" s="102"/>
      <c r="P13" s="182"/>
      <c r="Q13" s="362"/>
      <c r="R13" s="399">
        <f>'Score 2. afd. Minior'!AV3</f>
        <v>164.33333333333331</v>
      </c>
      <c r="S13" s="363"/>
      <c r="T13" s="363"/>
      <c r="U13" s="363"/>
      <c r="V13" s="363"/>
      <c r="W13" s="394">
        <f t="shared" si="0"/>
        <v>164.33333333333331</v>
      </c>
    </row>
    <row r="14" spans="1:23" ht="18" customHeight="1" thickBot="1">
      <c r="A14" s="132" t="s">
        <v>229</v>
      </c>
      <c r="B14" s="133" t="s">
        <v>210</v>
      </c>
      <c r="C14" s="134">
        <v>2009</v>
      </c>
      <c r="D14" s="455">
        <v>1</v>
      </c>
      <c r="E14" s="136"/>
      <c r="F14" s="157"/>
      <c r="G14" s="158"/>
      <c r="H14" s="136"/>
      <c r="I14" s="159"/>
      <c r="J14" s="160"/>
      <c r="K14" s="135">
        <v>1</v>
      </c>
      <c r="L14" s="140"/>
      <c r="M14" s="140"/>
      <c r="N14" s="140"/>
      <c r="O14" s="140"/>
      <c r="P14" s="183"/>
      <c r="Q14" s="369">
        <f>'Score 1. afd. Minior'!AV8</f>
        <v>169.33333333333331</v>
      </c>
      <c r="R14" s="364"/>
      <c r="S14" s="364"/>
      <c r="T14" s="364"/>
      <c r="U14" s="364"/>
      <c r="V14" s="364"/>
      <c r="W14" s="396">
        <f t="shared" si="0"/>
        <v>169.33333333333331</v>
      </c>
    </row>
    <row r="15" spans="1:23" ht="18" customHeight="1">
      <c r="A15" s="127" t="s">
        <v>186</v>
      </c>
      <c r="B15" s="128" t="s">
        <v>81</v>
      </c>
      <c r="C15" s="129">
        <v>2008</v>
      </c>
      <c r="D15" s="130"/>
      <c r="E15" s="456">
        <v>1</v>
      </c>
      <c r="F15" s="130"/>
      <c r="G15" s="138"/>
      <c r="H15" s="131"/>
      <c r="I15" s="130"/>
      <c r="J15" s="141"/>
      <c r="K15" s="130"/>
      <c r="L15" s="138">
        <v>1</v>
      </c>
      <c r="M15" s="138"/>
      <c r="N15" s="138"/>
      <c r="O15" s="138"/>
      <c r="P15" s="184"/>
      <c r="Q15" s="365"/>
      <c r="R15" s="404">
        <f>'Score 2. afd. Puslinge'!AV5</f>
        <v>97</v>
      </c>
      <c r="S15" s="366"/>
      <c r="T15" s="366"/>
      <c r="U15" s="366"/>
      <c r="V15" s="366"/>
      <c r="W15" s="395">
        <f t="shared" si="0"/>
        <v>97</v>
      </c>
    </row>
    <row r="16" spans="1:23" ht="18" customHeight="1">
      <c r="A16" s="114" t="s">
        <v>187</v>
      </c>
      <c r="B16" s="101" t="s">
        <v>81</v>
      </c>
      <c r="C16" s="124">
        <v>2008</v>
      </c>
      <c r="D16" s="109"/>
      <c r="E16" s="457">
        <v>1</v>
      </c>
      <c r="F16" s="109"/>
      <c r="G16" s="102"/>
      <c r="H16" s="108"/>
      <c r="I16" s="109"/>
      <c r="J16" s="110"/>
      <c r="K16" s="109"/>
      <c r="L16" s="102">
        <v>1</v>
      </c>
      <c r="M16" s="102"/>
      <c r="N16" s="102"/>
      <c r="O16" s="102"/>
      <c r="P16" s="182"/>
      <c r="Q16" s="362"/>
      <c r="R16" s="399">
        <f>'Score 2. afd. Puslinge'!AV6</f>
        <v>110</v>
      </c>
      <c r="S16" s="363"/>
      <c r="T16" s="363"/>
      <c r="U16" s="363"/>
      <c r="V16" s="363"/>
      <c r="W16" s="394">
        <f t="shared" si="0"/>
        <v>110</v>
      </c>
    </row>
    <row r="17" spans="1:23" ht="18" hidden="1" customHeight="1">
      <c r="A17" s="451" t="s">
        <v>78</v>
      </c>
      <c r="B17" s="101" t="s">
        <v>82</v>
      </c>
      <c r="C17" s="124">
        <v>2008</v>
      </c>
      <c r="D17" s="109"/>
      <c r="E17" s="457">
        <v>1</v>
      </c>
      <c r="F17" s="109"/>
      <c r="G17" s="102"/>
      <c r="H17" s="108"/>
      <c r="I17" s="109"/>
      <c r="J17" s="110"/>
      <c r="K17" s="109"/>
      <c r="L17" s="102"/>
      <c r="M17" s="102"/>
      <c r="N17" s="102"/>
      <c r="O17" s="102"/>
      <c r="P17" s="182"/>
      <c r="Q17" s="362"/>
      <c r="R17" s="363"/>
      <c r="S17" s="363"/>
      <c r="T17" s="363"/>
      <c r="U17" s="363"/>
      <c r="V17" s="363"/>
      <c r="W17" s="394">
        <f t="shared" si="0"/>
        <v>0</v>
      </c>
    </row>
    <row r="18" spans="1:23" ht="18" customHeight="1">
      <c r="A18" s="111" t="s">
        <v>209</v>
      </c>
      <c r="B18" s="112" t="s">
        <v>210</v>
      </c>
      <c r="C18" s="125">
        <v>2007</v>
      </c>
      <c r="D18" s="115"/>
      <c r="E18" s="458">
        <v>1</v>
      </c>
      <c r="F18" s="109"/>
      <c r="G18" s="102"/>
      <c r="H18" s="108"/>
      <c r="I18" s="109"/>
      <c r="J18" s="110"/>
      <c r="K18" s="109">
        <v>1</v>
      </c>
      <c r="L18" s="102"/>
      <c r="M18" s="102"/>
      <c r="N18" s="102"/>
      <c r="O18" s="102"/>
      <c r="P18" s="182"/>
      <c r="Q18" s="361">
        <f>'Score 1. afd. Puslinge'!AV5</f>
        <v>160.33333333333331</v>
      </c>
      <c r="R18" s="363"/>
      <c r="S18" s="363"/>
      <c r="T18" s="363"/>
      <c r="U18" s="363"/>
      <c r="V18" s="363"/>
      <c r="W18" s="394">
        <f t="shared" si="0"/>
        <v>160.33333333333331</v>
      </c>
    </row>
    <row r="19" spans="1:23" ht="18" customHeight="1">
      <c r="A19" s="100" t="s">
        <v>124</v>
      </c>
      <c r="B19" s="101" t="s">
        <v>82</v>
      </c>
      <c r="C19" s="124">
        <v>2007</v>
      </c>
      <c r="D19" s="109"/>
      <c r="E19" s="457">
        <v>1</v>
      </c>
      <c r="F19" s="109"/>
      <c r="G19" s="102"/>
      <c r="H19" s="108"/>
      <c r="I19" s="109"/>
      <c r="J19" s="110"/>
      <c r="K19" s="109">
        <v>1</v>
      </c>
      <c r="L19" s="102">
        <v>1</v>
      </c>
      <c r="M19" s="102"/>
      <c r="N19" s="102"/>
      <c r="O19" s="102"/>
      <c r="P19" s="182"/>
      <c r="Q19" s="361">
        <f>'Score 1. afd. Puslinge'!AV4</f>
        <v>110.33333333333334</v>
      </c>
      <c r="R19" s="399">
        <f>'Score 2. afd. Puslinge'!AV7</f>
        <v>164</v>
      </c>
      <c r="S19" s="363"/>
      <c r="T19" s="363"/>
      <c r="U19" s="363"/>
      <c r="V19" s="363"/>
      <c r="W19" s="394">
        <f t="shared" si="0"/>
        <v>274.33333333333337</v>
      </c>
    </row>
    <row r="20" spans="1:23" ht="18" customHeight="1">
      <c r="A20" s="429" t="s">
        <v>128</v>
      </c>
      <c r="B20" s="101" t="s">
        <v>207</v>
      </c>
      <c r="C20" s="124">
        <v>2007</v>
      </c>
      <c r="D20" s="109"/>
      <c r="E20" s="457">
        <v>1</v>
      </c>
      <c r="F20" s="109"/>
      <c r="G20" s="102"/>
      <c r="H20" s="108"/>
      <c r="I20" s="109"/>
      <c r="J20" s="110"/>
      <c r="K20" s="109">
        <v>1</v>
      </c>
      <c r="L20" s="102"/>
      <c r="M20" s="102"/>
      <c r="N20" s="102"/>
      <c r="O20" s="102"/>
      <c r="P20" s="182"/>
      <c r="Q20" s="361">
        <f>'Score 1. afd. Puslinge'!AV3</f>
        <v>157.83333333333331</v>
      </c>
      <c r="R20" s="363"/>
      <c r="S20" s="363"/>
      <c r="T20" s="363"/>
      <c r="U20" s="363"/>
      <c r="V20" s="363"/>
      <c r="W20" s="394">
        <f t="shared" si="0"/>
        <v>157.83333333333331</v>
      </c>
    </row>
    <row r="21" spans="1:23" ht="18" customHeight="1">
      <c r="A21" s="114" t="s">
        <v>208</v>
      </c>
      <c r="B21" s="116" t="s">
        <v>88</v>
      </c>
      <c r="C21" s="144">
        <v>2007</v>
      </c>
      <c r="D21" s="119"/>
      <c r="E21" s="457">
        <v>1</v>
      </c>
      <c r="F21" s="119"/>
      <c r="G21" s="102"/>
      <c r="H21" s="108"/>
      <c r="I21" s="109"/>
      <c r="J21" s="110"/>
      <c r="K21" s="115">
        <v>1</v>
      </c>
      <c r="L21" s="102">
        <v>1</v>
      </c>
      <c r="M21" s="102"/>
      <c r="N21" s="102"/>
      <c r="O21" s="102"/>
      <c r="P21" s="182"/>
      <c r="Q21" s="361">
        <f>'Score 1. afd. Puslinge'!AV9</f>
        <v>137</v>
      </c>
      <c r="R21" s="399">
        <f>'Score 2. afd. Puslinge'!AV9</f>
        <v>90</v>
      </c>
      <c r="S21" s="363"/>
      <c r="T21" s="363"/>
      <c r="U21" s="363"/>
      <c r="V21" s="363"/>
      <c r="W21" s="394">
        <f t="shared" si="0"/>
        <v>227</v>
      </c>
    </row>
    <row r="22" spans="1:23" ht="18" customHeight="1">
      <c r="A22" s="429" t="s">
        <v>136</v>
      </c>
      <c r="B22" s="101" t="s">
        <v>192</v>
      </c>
      <c r="C22" s="124">
        <v>2007</v>
      </c>
      <c r="D22" s="109"/>
      <c r="E22" s="457">
        <v>1</v>
      </c>
      <c r="F22" s="109"/>
      <c r="G22" s="102"/>
      <c r="H22" s="108"/>
      <c r="I22" s="109"/>
      <c r="J22" s="110"/>
      <c r="K22" s="109">
        <v>1</v>
      </c>
      <c r="L22" s="102">
        <v>1</v>
      </c>
      <c r="M22" s="102"/>
      <c r="N22" s="102"/>
      <c r="O22" s="102"/>
      <c r="P22" s="182"/>
      <c r="Q22" s="361">
        <f>'Score 1. afd. Puslinge'!AV7</f>
        <v>23.666666666666664</v>
      </c>
      <c r="R22" s="363">
        <v>0</v>
      </c>
      <c r="S22" s="363"/>
      <c r="T22" s="363"/>
      <c r="U22" s="363"/>
      <c r="V22" s="363"/>
      <c r="W22" s="394">
        <f t="shared" si="0"/>
        <v>23.666666666666664</v>
      </c>
    </row>
    <row r="23" spans="1:23" ht="18" customHeight="1">
      <c r="A23" s="114" t="s">
        <v>193</v>
      </c>
      <c r="B23" s="101" t="s">
        <v>192</v>
      </c>
      <c r="C23" s="124">
        <v>2007</v>
      </c>
      <c r="D23" s="109"/>
      <c r="E23" s="457">
        <v>1</v>
      </c>
      <c r="F23" s="109"/>
      <c r="G23" s="102"/>
      <c r="H23" s="108"/>
      <c r="I23" s="109"/>
      <c r="J23" s="110"/>
      <c r="K23" s="109"/>
      <c r="L23" s="102">
        <v>1</v>
      </c>
      <c r="M23" s="102"/>
      <c r="N23" s="102"/>
      <c r="O23" s="102"/>
      <c r="P23" s="182"/>
      <c r="Q23" s="362"/>
      <c r="R23" s="399">
        <f>'Score 2. afd. Puslinge'!AV4</f>
        <v>21</v>
      </c>
      <c r="S23" s="363"/>
      <c r="T23" s="363"/>
      <c r="U23" s="363"/>
      <c r="V23" s="363"/>
      <c r="W23" s="394">
        <f t="shared" si="0"/>
        <v>21</v>
      </c>
    </row>
    <row r="24" spans="1:23" ht="18" customHeight="1">
      <c r="A24" s="111" t="s">
        <v>211</v>
      </c>
      <c r="B24" s="112" t="s">
        <v>210</v>
      </c>
      <c r="C24" s="125">
        <v>2007</v>
      </c>
      <c r="D24" s="115"/>
      <c r="E24" s="458">
        <v>1</v>
      </c>
      <c r="F24" s="109"/>
      <c r="G24" s="102"/>
      <c r="H24" s="108"/>
      <c r="I24" s="109"/>
      <c r="J24" s="110"/>
      <c r="K24" s="109">
        <v>1</v>
      </c>
      <c r="L24" s="102"/>
      <c r="M24" s="102"/>
      <c r="N24" s="102"/>
      <c r="O24" s="102"/>
      <c r="P24" s="182"/>
      <c r="Q24" s="361">
        <f>'Score 1. afd. Puslinge'!AV6</f>
        <v>78.666666666666671</v>
      </c>
      <c r="R24" s="363"/>
      <c r="S24" s="363"/>
      <c r="T24" s="363"/>
      <c r="U24" s="363"/>
      <c r="V24" s="363"/>
      <c r="W24" s="394">
        <f t="shared" si="0"/>
        <v>78.666666666666671</v>
      </c>
    </row>
    <row r="25" spans="1:23" ht="18" hidden="1" customHeight="1">
      <c r="A25" s="450" t="s">
        <v>79</v>
      </c>
      <c r="B25" s="101" t="s">
        <v>82</v>
      </c>
      <c r="C25" s="124">
        <v>2007</v>
      </c>
      <c r="D25" s="109"/>
      <c r="E25" s="457">
        <v>1</v>
      </c>
      <c r="F25" s="298"/>
      <c r="G25" s="102"/>
      <c r="H25" s="108"/>
      <c r="I25" s="109"/>
      <c r="J25" s="110"/>
      <c r="K25" s="109"/>
      <c r="L25" s="102"/>
      <c r="M25" s="102"/>
      <c r="N25" s="102"/>
      <c r="O25" s="102"/>
      <c r="P25" s="182"/>
      <c r="Q25" s="362"/>
      <c r="R25" s="363"/>
      <c r="S25" s="363"/>
      <c r="T25" s="363"/>
      <c r="U25" s="363"/>
      <c r="V25" s="363"/>
      <c r="W25" s="394">
        <f t="shared" si="0"/>
        <v>0</v>
      </c>
    </row>
    <row r="26" spans="1:23" ht="18" customHeight="1" thickBot="1">
      <c r="A26" s="299" t="s">
        <v>132</v>
      </c>
      <c r="B26" s="300" t="s">
        <v>81</v>
      </c>
      <c r="C26" s="301">
        <v>2007</v>
      </c>
      <c r="D26" s="302"/>
      <c r="E26" s="459">
        <v>1</v>
      </c>
      <c r="F26" s="135"/>
      <c r="G26" s="140"/>
      <c r="H26" s="139"/>
      <c r="I26" s="135"/>
      <c r="J26" s="142"/>
      <c r="K26" s="135">
        <v>1</v>
      </c>
      <c r="L26" s="140">
        <v>1</v>
      </c>
      <c r="M26" s="140"/>
      <c r="N26" s="140"/>
      <c r="O26" s="140"/>
      <c r="P26" s="183"/>
      <c r="Q26" s="369">
        <f>'Score 1. afd. Puslinge'!AV8</f>
        <v>116.16666666666666</v>
      </c>
      <c r="R26" s="405">
        <f>'Score 2. afd. Puslinge'!AV8</f>
        <v>158</v>
      </c>
      <c r="S26" s="364"/>
      <c r="T26" s="364"/>
      <c r="U26" s="364"/>
      <c r="V26" s="364"/>
      <c r="W26" s="396">
        <f t="shared" si="0"/>
        <v>274.16666666666663</v>
      </c>
    </row>
    <row r="27" spans="1:23" ht="18" customHeight="1">
      <c r="A27" s="137" t="s">
        <v>86</v>
      </c>
      <c r="B27" s="128" t="s">
        <v>82</v>
      </c>
      <c r="C27" s="129">
        <v>2006</v>
      </c>
      <c r="D27" s="130"/>
      <c r="E27" s="131"/>
      <c r="F27" s="460">
        <v>1</v>
      </c>
      <c r="G27" s="138"/>
      <c r="H27" s="131"/>
      <c r="I27" s="130"/>
      <c r="J27" s="141"/>
      <c r="K27" s="130">
        <v>1</v>
      </c>
      <c r="L27" s="138">
        <v>1</v>
      </c>
      <c r="M27" s="138"/>
      <c r="N27" s="138"/>
      <c r="O27" s="138"/>
      <c r="P27" s="184"/>
      <c r="Q27" s="386">
        <f>'Score 1. afd. D_P'!AV5</f>
        <v>144.5</v>
      </c>
      <c r="R27" s="404">
        <f>'Score 2. afd. D_P'!AV3</f>
        <v>141.16666666666669</v>
      </c>
      <c r="S27" s="366"/>
      <c r="T27" s="366"/>
      <c r="U27" s="366"/>
      <c r="V27" s="366"/>
      <c r="W27" s="395">
        <f t="shared" si="0"/>
        <v>285.66666666666669</v>
      </c>
    </row>
    <row r="28" spans="1:23" ht="18" hidden="1" customHeight="1">
      <c r="A28" s="451" t="s">
        <v>80</v>
      </c>
      <c r="B28" s="101" t="s">
        <v>81</v>
      </c>
      <c r="C28" s="124">
        <v>2006</v>
      </c>
      <c r="D28" s="109"/>
      <c r="E28" s="108"/>
      <c r="F28" s="454">
        <v>1</v>
      </c>
      <c r="G28" s="102"/>
      <c r="H28" s="108"/>
      <c r="I28" s="109"/>
      <c r="J28" s="110"/>
      <c r="K28" s="109"/>
      <c r="L28" s="102"/>
      <c r="M28" s="102"/>
      <c r="N28" s="102"/>
      <c r="O28" s="102"/>
      <c r="P28" s="182"/>
      <c r="Q28" s="362"/>
      <c r="R28" s="363"/>
      <c r="S28" s="363"/>
      <c r="T28" s="363"/>
      <c r="U28" s="363"/>
      <c r="V28" s="363"/>
      <c r="W28" s="394">
        <f t="shared" si="0"/>
        <v>0</v>
      </c>
    </row>
    <row r="29" spans="1:23" ht="18" customHeight="1">
      <c r="A29" s="111" t="s">
        <v>205</v>
      </c>
      <c r="B29" s="112" t="s">
        <v>88</v>
      </c>
      <c r="C29" s="125">
        <v>2006</v>
      </c>
      <c r="D29" s="115"/>
      <c r="E29" s="113"/>
      <c r="F29" s="454">
        <v>1</v>
      </c>
      <c r="G29" s="102"/>
      <c r="H29" s="108"/>
      <c r="I29" s="109"/>
      <c r="J29" s="110"/>
      <c r="K29" s="109">
        <v>1</v>
      </c>
      <c r="L29" s="102">
        <v>1</v>
      </c>
      <c r="M29" s="102"/>
      <c r="N29" s="102"/>
      <c r="O29" s="102"/>
      <c r="P29" s="182"/>
      <c r="Q29" s="361">
        <f>'Score 1. afd. D_P'!AV7</f>
        <v>57</v>
      </c>
      <c r="R29" s="399">
        <f>'Score 2. afd. D_P'!AV8</f>
        <v>31.166666666666668</v>
      </c>
      <c r="S29" s="363"/>
      <c r="T29" s="363"/>
      <c r="U29" s="363"/>
      <c r="V29" s="363"/>
      <c r="W29" s="394">
        <f t="shared" si="0"/>
        <v>88.166666666666671</v>
      </c>
    </row>
    <row r="30" spans="1:23" ht="18" customHeight="1">
      <c r="A30" s="111" t="s">
        <v>133</v>
      </c>
      <c r="B30" s="112" t="s">
        <v>81</v>
      </c>
      <c r="C30" s="125">
        <v>2006</v>
      </c>
      <c r="D30" s="109"/>
      <c r="E30" s="108"/>
      <c r="F30" s="454">
        <v>1</v>
      </c>
      <c r="G30" s="102"/>
      <c r="H30" s="108"/>
      <c r="I30" s="109"/>
      <c r="J30" s="110"/>
      <c r="K30" s="109">
        <v>1</v>
      </c>
      <c r="L30" s="102"/>
      <c r="M30" s="102"/>
      <c r="N30" s="102"/>
      <c r="O30" s="102"/>
      <c r="P30" s="182"/>
      <c r="Q30" s="361">
        <f>'Score 1. afd. D_P'!AV9</f>
        <v>25.333333333333336</v>
      </c>
      <c r="R30" s="363"/>
      <c r="S30" s="363"/>
      <c r="T30" s="363"/>
      <c r="U30" s="363"/>
      <c r="V30" s="363"/>
      <c r="W30" s="394">
        <f t="shared" si="0"/>
        <v>25.333333333333336</v>
      </c>
    </row>
    <row r="31" spans="1:23" ht="18" customHeight="1">
      <c r="A31" s="114" t="s">
        <v>123</v>
      </c>
      <c r="B31" s="101" t="s">
        <v>82</v>
      </c>
      <c r="C31" s="124">
        <v>2005</v>
      </c>
      <c r="D31" s="109"/>
      <c r="E31" s="108"/>
      <c r="F31" s="454">
        <v>1</v>
      </c>
      <c r="G31" s="102"/>
      <c r="H31" s="108"/>
      <c r="I31" s="109"/>
      <c r="J31" s="110"/>
      <c r="K31" s="109">
        <v>1</v>
      </c>
      <c r="L31" s="102">
        <v>1</v>
      </c>
      <c r="M31" s="102"/>
      <c r="N31" s="102"/>
      <c r="O31" s="102"/>
      <c r="P31" s="182"/>
      <c r="Q31" s="361">
        <f>'Score 1. afd. D_P'!AV4</f>
        <v>189.5</v>
      </c>
      <c r="R31" s="399">
        <f>'Score 2. afd. D_P'!AV5</f>
        <v>196.16666666666669</v>
      </c>
      <c r="S31" s="363"/>
      <c r="T31" s="363"/>
      <c r="U31" s="363"/>
      <c r="V31" s="363"/>
      <c r="W31" s="394">
        <f t="shared" si="0"/>
        <v>385.66666666666669</v>
      </c>
    </row>
    <row r="32" spans="1:23" ht="18" customHeight="1">
      <c r="A32" s="451" t="s">
        <v>83</v>
      </c>
      <c r="B32" s="101" t="s">
        <v>81</v>
      </c>
      <c r="C32" s="124">
        <v>2005</v>
      </c>
      <c r="D32" s="109"/>
      <c r="E32" s="108"/>
      <c r="F32" s="454">
        <v>1</v>
      </c>
      <c r="G32" s="102"/>
      <c r="H32" s="108"/>
      <c r="I32" s="109"/>
      <c r="J32" s="110"/>
      <c r="K32" s="109"/>
      <c r="L32" s="102"/>
      <c r="M32" s="102"/>
      <c r="N32" s="102"/>
      <c r="O32" s="102"/>
      <c r="P32" s="182"/>
      <c r="Q32" s="362"/>
      <c r="R32" s="363"/>
      <c r="S32" s="363"/>
      <c r="T32" s="363"/>
      <c r="U32" s="363"/>
      <c r="V32" s="363"/>
      <c r="W32" s="394">
        <f t="shared" si="0"/>
        <v>0</v>
      </c>
    </row>
    <row r="33" spans="1:23" ht="18" customHeight="1">
      <c r="A33" s="430" t="s">
        <v>206</v>
      </c>
      <c r="B33" s="112" t="s">
        <v>190</v>
      </c>
      <c r="C33" s="124">
        <v>2005</v>
      </c>
      <c r="D33" s="109"/>
      <c r="E33" s="108"/>
      <c r="F33" s="454">
        <v>1</v>
      </c>
      <c r="G33" s="102"/>
      <c r="H33" s="108"/>
      <c r="I33" s="109"/>
      <c r="J33" s="110"/>
      <c r="K33" s="109">
        <v>1</v>
      </c>
      <c r="L33" s="109"/>
      <c r="M33" s="102"/>
      <c r="N33" s="102"/>
      <c r="O33" s="102"/>
      <c r="P33" s="182"/>
      <c r="Q33" s="361">
        <f>'Score 1. afd. D_P'!AV6</f>
        <v>81.166666666666671</v>
      </c>
      <c r="R33" s="363"/>
      <c r="S33" s="363"/>
      <c r="T33" s="363"/>
      <c r="U33" s="363"/>
      <c r="V33" s="363"/>
      <c r="W33" s="394">
        <f t="shared" si="0"/>
        <v>81.166666666666671</v>
      </c>
    </row>
    <row r="34" spans="1:23" ht="18" hidden="1" customHeight="1">
      <c r="A34" s="451" t="s">
        <v>84</v>
      </c>
      <c r="B34" s="101" t="s">
        <v>81</v>
      </c>
      <c r="C34" s="124">
        <v>2005</v>
      </c>
      <c r="D34" s="109"/>
      <c r="E34" s="108"/>
      <c r="F34" s="454">
        <v>1</v>
      </c>
      <c r="G34" s="102"/>
      <c r="H34" s="108"/>
      <c r="I34" s="109"/>
      <c r="J34" s="110"/>
      <c r="K34" s="115"/>
      <c r="L34" s="102"/>
      <c r="M34" s="102"/>
      <c r="N34" s="102"/>
      <c r="O34" s="102"/>
      <c r="P34" s="182"/>
      <c r="Q34" s="362"/>
      <c r="R34" s="363"/>
      <c r="S34" s="363"/>
      <c r="T34" s="363"/>
      <c r="U34" s="363"/>
      <c r="V34" s="363"/>
      <c r="W34" s="394">
        <f t="shared" si="0"/>
        <v>0</v>
      </c>
    </row>
    <row r="35" spans="1:23" ht="18" customHeight="1">
      <c r="A35" s="100" t="s">
        <v>171</v>
      </c>
      <c r="B35" s="101" t="s">
        <v>88</v>
      </c>
      <c r="C35" s="124">
        <v>2005</v>
      </c>
      <c r="D35" s="109"/>
      <c r="E35" s="108"/>
      <c r="F35" s="454">
        <v>1</v>
      </c>
      <c r="G35" s="102"/>
      <c r="H35" s="108"/>
      <c r="I35" s="109"/>
      <c r="J35" s="110"/>
      <c r="K35" s="109">
        <v>1</v>
      </c>
      <c r="L35" s="102">
        <v>1</v>
      </c>
      <c r="M35" s="102"/>
      <c r="N35" s="102"/>
      <c r="O35" s="102"/>
      <c r="P35" s="182"/>
      <c r="Q35" s="361">
        <f>'Score 1. afd. D_P'!AV8</f>
        <v>176.16666666666669</v>
      </c>
      <c r="R35" s="399">
        <f>'Score 2. afd. D_P'!AV7</f>
        <v>133.66666666666669</v>
      </c>
      <c r="S35" s="363"/>
      <c r="T35" s="363"/>
      <c r="U35" s="363"/>
      <c r="V35" s="363"/>
      <c r="W35" s="394">
        <f t="shared" si="0"/>
        <v>309.83333333333337</v>
      </c>
    </row>
    <row r="36" spans="1:23" ht="18" customHeight="1" thickBot="1">
      <c r="A36" s="145" t="s">
        <v>194</v>
      </c>
      <c r="B36" s="146" t="s">
        <v>192</v>
      </c>
      <c r="C36" s="147">
        <v>2005</v>
      </c>
      <c r="D36" s="148"/>
      <c r="E36" s="149"/>
      <c r="F36" s="461">
        <v>1</v>
      </c>
      <c r="G36" s="150"/>
      <c r="H36" s="149"/>
      <c r="I36" s="161"/>
      <c r="J36" s="152"/>
      <c r="K36" s="148">
        <v>1</v>
      </c>
      <c r="L36" s="150">
        <v>1</v>
      </c>
      <c r="M36" s="150"/>
      <c r="N36" s="150"/>
      <c r="O36" s="150"/>
      <c r="P36" s="185"/>
      <c r="Q36" s="385">
        <f>'Score 1. afd. D_P'!AV3</f>
        <v>102</v>
      </c>
      <c r="R36" s="413">
        <f>'Score 2. afd. D_P'!AV4</f>
        <v>49.5</v>
      </c>
      <c r="S36" s="368"/>
      <c r="T36" s="368"/>
      <c r="U36" s="368"/>
      <c r="V36" s="368"/>
      <c r="W36" s="397">
        <f t="shared" si="0"/>
        <v>151.5</v>
      </c>
    </row>
    <row r="37" spans="1:23" ht="18" customHeight="1" thickTop="1">
      <c r="A37" s="428" t="s">
        <v>85</v>
      </c>
      <c r="B37" s="128" t="s">
        <v>81</v>
      </c>
      <c r="C37" s="129">
        <v>2004</v>
      </c>
      <c r="D37" s="130"/>
      <c r="E37" s="131"/>
      <c r="F37" s="130"/>
      <c r="G37" s="462">
        <v>1</v>
      </c>
      <c r="H37" s="131"/>
      <c r="I37" s="130"/>
      <c r="J37" s="141"/>
      <c r="K37" s="130"/>
      <c r="L37" s="138">
        <v>1</v>
      </c>
      <c r="M37" s="138"/>
      <c r="N37" s="138"/>
      <c r="O37" s="138"/>
      <c r="P37" s="184"/>
      <c r="Q37" s="365"/>
      <c r="R37" s="404">
        <f>'Score 2. afd. J&amp;K'!AX3</f>
        <v>137</v>
      </c>
      <c r="S37" s="366"/>
      <c r="T37" s="366"/>
      <c r="U37" s="366"/>
      <c r="V37" s="366"/>
      <c r="W37" s="395">
        <f t="shared" si="0"/>
        <v>137</v>
      </c>
    </row>
    <row r="38" spans="1:23" ht="18" customHeight="1">
      <c r="A38" s="429" t="s">
        <v>204</v>
      </c>
      <c r="B38" s="101" t="s">
        <v>82</v>
      </c>
      <c r="C38" s="124">
        <v>2004</v>
      </c>
      <c r="D38" s="109"/>
      <c r="E38" s="108"/>
      <c r="F38" s="109"/>
      <c r="G38" s="463">
        <v>1</v>
      </c>
      <c r="H38" s="108"/>
      <c r="I38" s="109"/>
      <c r="J38" s="110"/>
      <c r="K38" s="109">
        <v>1</v>
      </c>
      <c r="L38" s="102"/>
      <c r="M38" s="102"/>
      <c r="N38" s="102"/>
      <c r="O38" s="102"/>
      <c r="P38" s="182"/>
      <c r="Q38" s="361">
        <f>'Score 1. afd. Kadet'!AV3</f>
        <v>65</v>
      </c>
      <c r="R38" s="363"/>
      <c r="S38" s="363"/>
      <c r="T38" s="363"/>
      <c r="U38" s="363"/>
      <c r="V38" s="363"/>
      <c r="W38" s="394">
        <f t="shared" si="0"/>
        <v>65</v>
      </c>
    </row>
    <row r="39" spans="1:23" ht="18" customHeight="1">
      <c r="A39" s="100" t="s">
        <v>87</v>
      </c>
      <c r="B39" s="101" t="s">
        <v>88</v>
      </c>
      <c r="C39" s="124">
        <v>2004</v>
      </c>
      <c r="D39" s="109"/>
      <c r="E39" s="108"/>
      <c r="F39" s="109"/>
      <c r="G39" s="463">
        <v>1</v>
      </c>
      <c r="H39" s="108"/>
      <c r="I39" s="109"/>
      <c r="J39" s="110"/>
      <c r="K39" s="109">
        <v>1</v>
      </c>
      <c r="L39" s="102">
        <v>1</v>
      </c>
      <c r="M39" s="102"/>
      <c r="N39" s="102"/>
      <c r="O39" s="102"/>
      <c r="P39" s="182"/>
      <c r="Q39" s="361">
        <f>'Score 1. afd. Kadet'!AV5</f>
        <v>108</v>
      </c>
      <c r="R39" s="399">
        <f>'Score 2. afd. J&amp;K'!AX4</f>
        <v>58.666666666666671</v>
      </c>
      <c r="S39" s="363"/>
      <c r="T39" s="363"/>
      <c r="U39" s="363"/>
      <c r="V39" s="363"/>
      <c r="W39" s="394">
        <f t="shared" si="0"/>
        <v>166.66666666666669</v>
      </c>
    </row>
    <row r="40" spans="1:23" ht="18" hidden="1" customHeight="1">
      <c r="A40" s="431" t="s">
        <v>129</v>
      </c>
      <c r="B40" s="112" t="s">
        <v>130</v>
      </c>
      <c r="C40" s="124">
        <v>2004</v>
      </c>
      <c r="D40" s="109"/>
      <c r="E40" s="108"/>
      <c r="F40" s="109"/>
      <c r="G40" s="463">
        <v>1</v>
      </c>
      <c r="H40" s="108"/>
      <c r="I40" s="109"/>
      <c r="J40" s="110"/>
      <c r="K40" s="109"/>
      <c r="L40" s="102"/>
      <c r="M40" s="102"/>
      <c r="N40" s="102"/>
      <c r="O40" s="102"/>
      <c r="P40" s="182"/>
      <c r="Q40" s="362"/>
      <c r="R40" s="363"/>
      <c r="S40" s="363"/>
      <c r="T40" s="363"/>
      <c r="U40" s="363"/>
      <c r="V40" s="363"/>
      <c r="W40" s="394">
        <f t="shared" si="0"/>
        <v>0</v>
      </c>
    </row>
    <row r="41" spans="1:23" ht="18" customHeight="1">
      <c r="A41" s="114" t="s">
        <v>201</v>
      </c>
      <c r="B41" s="101" t="s">
        <v>192</v>
      </c>
      <c r="C41" s="124">
        <v>2004</v>
      </c>
      <c r="D41" s="109"/>
      <c r="E41" s="108"/>
      <c r="F41" s="109"/>
      <c r="G41" s="463">
        <v>1</v>
      </c>
      <c r="H41" s="108"/>
      <c r="I41" s="109"/>
      <c r="J41" s="110"/>
      <c r="K41" s="109">
        <v>1</v>
      </c>
      <c r="L41" s="102">
        <v>1</v>
      </c>
      <c r="M41" s="102"/>
      <c r="N41" s="102"/>
      <c r="O41" s="102"/>
      <c r="P41" s="182"/>
      <c r="Q41" s="361">
        <f>'Score 1. afd. Kadet'!AV4</f>
        <v>157</v>
      </c>
      <c r="R41" s="399">
        <f>'Score 2. afd. J&amp;K'!AX5</f>
        <v>130.33333333333334</v>
      </c>
      <c r="S41" s="363"/>
      <c r="T41" s="363"/>
      <c r="U41" s="363"/>
      <c r="V41" s="363"/>
      <c r="W41" s="394">
        <f t="shared" si="0"/>
        <v>287.33333333333337</v>
      </c>
    </row>
    <row r="42" spans="1:23" ht="18" hidden="1" customHeight="1">
      <c r="A42" s="449" t="s">
        <v>131</v>
      </c>
      <c r="B42" s="112" t="s">
        <v>130</v>
      </c>
      <c r="C42" s="124">
        <v>2004</v>
      </c>
      <c r="D42" s="109"/>
      <c r="E42" s="108"/>
      <c r="F42" s="109"/>
      <c r="G42" s="463">
        <v>1</v>
      </c>
      <c r="H42" s="108"/>
      <c r="I42" s="109"/>
      <c r="J42" s="110"/>
      <c r="K42" s="109"/>
      <c r="L42" s="102"/>
      <c r="M42" s="102"/>
      <c r="N42" s="102"/>
      <c r="O42" s="102"/>
      <c r="P42" s="182"/>
      <c r="Q42" s="362"/>
      <c r="R42" s="363"/>
      <c r="S42" s="363"/>
      <c r="T42" s="363"/>
      <c r="U42" s="363"/>
      <c r="V42" s="363"/>
      <c r="W42" s="394">
        <f t="shared" si="0"/>
        <v>0</v>
      </c>
    </row>
    <row r="43" spans="1:23" ht="18" hidden="1" customHeight="1">
      <c r="A43" s="450" t="s">
        <v>89</v>
      </c>
      <c r="B43" s="101" t="s">
        <v>88</v>
      </c>
      <c r="C43" s="124">
        <v>2003</v>
      </c>
      <c r="D43" s="109"/>
      <c r="E43" s="108"/>
      <c r="F43" s="109"/>
      <c r="G43" s="463">
        <v>1</v>
      </c>
      <c r="H43" s="108"/>
      <c r="I43" s="109"/>
      <c r="J43" s="110"/>
      <c r="K43" s="109"/>
      <c r="L43" s="102"/>
      <c r="M43" s="102"/>
      <c r="N43" s="102"/>
      <c r="O43" s="102"/>
      <c r="P43" s="182"/>
      <c r="Q43" s="362"/>
      <c r="R43" s="363"/>
      <c r="S43" s="363"/>
      <c r="T43" s="363"/>
      <c r="U43" s="363"/>
      <c r="V43" s="363"/>
      <c r="W43" s="394">
        <f t="shared" si="0"/>
        <v>0</v>
      </c>
    </row>
    <row r="44" spans="1:23" ht="18" hidden="1" customHeight="1">
      <c r="A44" s="451" t="s">
        <v>93</v>
      </c>
      <c r="B44" s="101" t="s">
        <v>82</v>
      </c>
      <c r="C44" s="124">
        <v>2003</v>
      </c>
      <c r="D44" s="109"/>
      <c r="E44" s="108"/>
      <c r="F44" s="109"/>
      <c r="G44" s="463">
        <v>1</v>
      </c>
      <c r="H44" s="108"/>
      <c r="I44" s="109"/>
      <c r="J44" s="110"/>
      <c r="K44" s="109"/>
      <c r="L44" s="102"/>
      <c r="M44" s="102"/>
      <c r="N44" s="102"/>
      <c r="O44" s="102"/>
      <c r="P44" s="182"/>
      <c r="Q44" s="362"/>
      <c r="R44" s="363"/>
      <c r="S44" s="363"/>
      <c r="T44" s="363"/>
      <c r="U44" s="363"/>
      <c r="V44" s="363"/>
      <c r="W44" s="394">
        <f t="shared" si="0"/>
        <v>0</v>
      </c>
    </row>
    <row r="45" spans="1:23" ht="18" hidden="1" customHeight="1">
      <c r="A45" s="451" t="s">
        <v>94</v>
      </c>
      <c r="B45" s="101" t="s">
        <v>82</v>
      </c>
      <c r="C45" s="124">
        <v>2002</v>
      </c>
      <c r="D45" s="109"/>
      <c r="E45" s="108"/>
      <c r="F45" s="109"/>
      <c r="G45" s="463">
        <v>1</v>
      </c>
      <c r="H45" s="108"/>
      <c r="I45" s="109"/>
      <c r="J45" s="110"/>
      <c r="K45" s="109"/>
      <c r="L45" s="102"/>
      <c r="M45" s="102"/>
      <c r="N45" s="102"/>
      <c r="O45" s="102"/>
      <c r="P45" s="182"/>
      <c r="Q45" s="362"/>
      <c r="R45" s="363"/>
      <c r="S45" s="363"/>
      <c r="T45" s="363"/>
      <c r="U45" s="363"/>
      <c r="V45" s="363"/>
      <c r="W45" s="394">
        <f t="shared" si="0"/>
        <v>0</v>
      </c>
    </row>
    <row r="46" spans="1:23" ht="18" customHeight="1">
      <c r="A46" s="114" t="s">
        <v>288</v>
      </c>
      <c r="B46" s="95" t="s">
        <v>189</v>
      </c>
      <c r="C46" s="124">
        <v>2002</v>
      </c>
      <c r="D46" s="109"/>
      <c r="E46" s="108"/>
      <c r="F46" s="109"/>
      <c r="G46" s="102"/>
      <c r="H46" s="457">
        <v>1</v>
      </c>
      <c r="I46" s="109"/>
      <c r="J46" s="110"/>
      <c r="K46" s="109"/>
      <c r="L46" s="102">
        <v>1</v>
      </c>
      <c r="M46" s="102"/>
      <c r="N46" s="102"/>
      <c r="O46" s="102"/>
      <c r="P46" s="182"/>
      <c r="Q46" s="362"/>
      <c r="R46" s="399">
        <f>'Score 2. afd. J&amp;K'!AX6</f>
        <v>122</v>
      </c>
      <c r="S46" s="363"/>
      <c r="T46" s="363"/>
      <c r="U46" s="363"/>
      <c r="V46" s="363"/>
      <c r="W46" s="394">
        <f t="shared" si="0"/>
        <v>122</v>
      </c>
    </row>
    <row r="47" spans="1:23" ht="18" hidden="1" customHeight="1" thickBot="1">
      <c r="A47" s="448" t="s">
        <v>90</v>
      </c>
      <c r="B47" s="447" t="s">
        <v>88</v>
      </c>
      <c r="C47" s="147">
        <v>2001</v>
      </c>
      <c r="D47" s="148"/>
      <c r="E47" s="149"/>
      <c r="F47" s="148"/>
      <c r="G47" s="150"/>
      <c r="H47" s="149">
        <v>1</v>
      </c>
      <c r="I47" s="148"/>
      <c r="J47" s="152"/>
      <c r="K47" s="148"/>
      <c r="L47" s="150"/>
      <c r="M47" s="150"/>
      <c r="N47" s="150"/>
      <c r="O47" s="150"/>
      <c r="P47" s="185"/>
      <c r="Q47" s="367"/>
      <c r="R47" s="368"/>
      <c r="S47" s="368"/>
      <c r="T47" s="368"/>
      <c r="U47" s="368"/>
      <c r="V47" s="368"/>
      <c r="W47" s="397">
        <f t="shared" si="0"/>
        <v>0</v>
      </c>
    </row>
    <row r="48" spans="1:23" ht="18" customHeight="1">
      <c r="A48" s="445" t="s">
        <v>289</v>
      </c>
      <c r="B48" s="446" t="s">
        <v>189</v>
      </c>
      <c r="C48" s="129">
        <v>2002</v>
      </c>
      <c r="D48" s="130"/>
      <c r="E48" s="131"/>
      <c r="F48" s="130"/>
      <c r="G48" s="138"/>
      <c r="H48" s="131"/>
      <c r="I48" s="460">
        <v>1</v>
      </c>
      <c r="J48" s="141"/>
      <c r="K48" s="130"/>
      <c r="L48" s="138"/>
      <c r="M48" s="138"/>
      <c r="N48" s="138"/>
      <c r="O48" s="138"/>
      <c r="P48" s="184"/>
      <c r="Q48" s="386"/>
      <c r="R48" s="404">
        <f>'Score 2. afd. Senior &amp; 40+'!AV9</f>
        <v>137</v>
      </c>
      <c r="S48" s="366"/>
      <c r="T48" s="366"/>
      <c r="U48" s="366"/>
      <c r="V48" s="366"/>
      <c r="W48" s="395"/>
    </row>
    <row r="49" spans="1:23" ht="18" customHeight="1">
      <c r="A49" s="137" t="s">
        <v>200</v>
      </c>
      <c r="B49" s="151" t="s">
        <v>88</v>
      </c>
      <c r="C49" s="143">
        <v>2000</v>
      </c>
      <c r="D49" s="130"/>
      <c r="E49" s="131"/>
      <c r="F49" s="130"/>
      <c r="G49" s="138"/>
      <c r="H49" s="131"/>
      <c r="I49" s="454">
        <v>1</v>
      </c>
      <c r="J49" s="110"/>
      <c r="K49" s="109">
        <v>1</v>
      </c>
      <c r="L49" s="102"/>
      <c r="M49" s="102"/>
      <c r="N49" s="102"/>
      <c r="O49" s="102"/>
      <c r="P49" s="182"/>
      <c r="Q49" s="361">
        <f>'Score 1. afd. Senior &amp; 40+'!AV7</f>
        <v>109.125</v>
      </c>
      <c r="R49" s="363"/>
      <c r="S49" s="363"/>
      <c r="T49" s="363"/>
      <c r="U49" s="363"/>
      <c r="V49" s="363"/>
      <c r="W49" s="394">
        <f t="shared" si="0"/>
        <v>109.125</v>
      </c>
    </row>
    <row r="50" spans="1:23" ht="18" hidden="1" customHeight="1">
      <c r="A50" s="432" t="s">
        <v>104</v>
      </c>
      <c r="B50" s="101" t="s">
        <v>81</v>
      </c>
      <c r="C50" s="124">
        <v>2000</v>
      </c>
      <c r="D50" s="109"/>
      <c r="E50" s="108"/>
      <c r="F50" s="109"/>
      <c r="G50" s="102"/>
      <c r="H50" s="108"/>
      <c r="I50" s="454">
        <v>1</v>
      </c>
      <c r="J50" s="110"/>
      <c r="K50" s="109"/>
      <c r="L50" s="102"/>
      <c r="M50" s="102"/>
      <c r="N50" s="102"/>
      <c r="O50" s="102"/>
      <c r="P50" s="182"/>
      <c r="Q50" s="362"/>
      <c r="R50" s="363"/>
      <c r="S50" s="363"/>
      <c r="T50" s="363"/>
      <c r="U50" s="363"/>
      <c r="V50" s="363"/>
      <c r="W50" s="394">
        <f t="shared" si="0"/>
        <v>0</v>
      </c>
    </row>
    <row r="51" spans="1:23" ht="18" customHeight="1">
      <c r="A51" s="430" t="s">
        <v>101</v>
      </c>
      <c r="B51" s="101" t="s">
        <v>100</v>
      </c>
      <c r="C51" s="124">
        <v>1997</v>
      </c>
      <c r="D51" s="109"/>
      <c r="E51" s="108"/>
      <c r="F51" s="109"/>
      <c r="G51" s="102"/>
      <c r="H51" s="108"/>
      <c r="I51" s="454">
        <v>1</v>
      </c>
      <c r="J51" s="110"/>
      <c r="K51" s="109">
        <v>1</v>
      </c>
      <c r="L51" s="102"/>
      <c r="M51" s="102"/>
      <c r="N51" s="102"/>
      <c r="O51" s="102"/>
      <c r="P51" s="182"/>
      <c r="Q51" s="361">
        <f>'Score 1. afd. Senior &amp; 40+'!AV5</f>
        <v>63.5</v>
      </c>
      <c r="R51" s="363"/>
      <c r="S51" s="363"/>
      <c r="T51" s="363"/>
      <c r="U51" s="363"/>
      <c r="V51" s="363"/>
      <c r="W51" s="394">
        <f t="shared" si="0"/>
        <v>63.5</v>
      </c>
    </row>
    <row r="52" spans="1:23" ht="18" customHeight="1">
      <c r="A52" s="100" t="s">
        <v>98</v>
      </c>
      <c r="B52" s="101" t="s">
        <v>88</v>
      </c>
      <c r="C52" s="124">
        <v>1995</v>
      </c>
      <c r="D52" s="109"/>
      <c r="E52" s="108"/>
      <c r="F52" s="109"/>
      <c r="G52" s="102"/>
      <c r="H52" s="108"/>
      <c r="I52" s="454">
        <v>1</v>
      </c>
      <c r="J52" s="110"/>
      <c r="K52" s="109">
        <v>1</v>
      </c>
      <c r="L52" s="102">
        <v>1</v>
      </c>
      <c r="M52" s="102"/>
      <c r="N52" s="102"/>
      <c r="O52" s="102"/>
      <c r="P52" s="182"/>
      <c r="Q52" s="361">
        <f>'Score 1. afd. Senior &amp; 40+'!AV9</f>
        <v>167.25</v>
      </c>
      <c r="R52" s="399">
        <f>'Score 2. afd. Senior &amp; 40+'!AV5</f>
        <v>179</v>
      </c>
      <c r="S52" s="363"/>
      <c r="T52" s="363"/>
      <c r="U52" s="363"/>
      <c r="V52" s="363"/>
      <c r="W52" s="394">
        <f t="shared" si="0"/>
        <v>346.25</v>
      </c>
    </row>
    <row r="53" spans="1:23" ht="18" customHeight="1">
      <c r="A53" s="429" t="s">
        <v>91</v>
      </c>
      <c r="B53" s="101" t="s">
        <v>88</v>
      </c>
      <c r="C53" s="124">
        <v>1994</v>
      </c>
      <c r="D53" s="109"/>
      <c r="E53" s="108"/>
      <c r="F53" s="109"/>
      <c r="G53" s="102"/>
      <c r="H53" s="108"/>
      <c r="I53" s="463">
        <v>1</v>
      </c>
      <c r="J53" s="110"/>
      <c r="K53" s="109">
        <v>1</v>
      </c>
      <c r="L53" s="102">
        <v>1</v>
      </c>
      <c r="M53" s="102"/>
      <c r="N53" s="102"/>
      <c r="O53" s="102"/>
      <c r="P53" s="182"/>
      <c r="Q53" s="361">
        <f>'Score 1. afd. Senior &amp; 40+'!AV8</f>
        <v>122.25</v>
      </c>
      <c r="R53" s="399">
        <f>'Score 2. afd. Senior &amp; 40+'!AV3</f>
        <v>123</v>
      </c>
      <c r="S53" s="363"/>
      <c r="T53" s="363"/>
      <c r="U53" s="363"/>
      <c r="V53" s="363"/>
      <c r="W53" s="394">
        <f t="shared" si="0"/>
        <v>245.25</v>
      </c>
    </row>
    <row r="54" spans="1:23" ht="18" hidden="1" customHeight="1">
      <c r="A54" s="432" t="s">
        <v>103</v>
      </c>
      <c r="B54" s="101" t="s">
        <v>81</v>
      </c>
      <c r="C54" s="124">
        <v>1993</v>
      </c>
      <c r="D54" s="109"/>
      <c r="E54" s="108"/>
      <c r="F54" s="109"/>
      <c r="G54" s="102"/>
      <c r="H54" s="108"/>
      <c r="I54" s="463">
        <v>1</v>
      </c>
      <c r="J54" s="110"/>
      <c r="K54" s="109"/>
      <c r="L54" s="102"/>
      <c r="M54" s="102"/>
      <c r="N54" s="102"/>
      <c r="O54" s="102"/>
      <c r="P54" s="182"/>
      <c r="Q54" s="362"/>
      <c r="R54" s="363"/>
      <c r="S54" s="363"/>
      <c r="T54" s="363"/>
      <c r="U54" s="363"/>
      <c r="V54" s="363"/>
      <c r="W54" s="394">
        <f t="shared" si="0"/>
        <v>0</v>
      </c>
    </row>
    <row r="55" spans="1:23" ht="18" customHeight="1">
      <c r="A55" s="114" t="s">
        <v>184</v>
      </c>
      <c r="B55" s="101" t="s">
        <v>182</v>
      </c>
      <c r="C55" s="124">
        <v>1990</v>
      </c>
      <c r="D55" s="109"/>
      <c r="E55" s="108"/>
      <c r="F55" s="109"/>
      <c r="G55" s="102"/>
      <c r="H55" s="108"/>
      <c r="I55" s="454">
        <v>1</v>
      </c>
      <c r="J55" s="110"/>
      <c r="K55" s="109"/>
      <c r="L55" s="102">
        <v>1</v>
      </c>
      <c r="M55" s="102"/>
      <c r="N55" s="102"/>
      <c r="O55" s="102"/>
      <c r="P55" s="182"/>
      <c r="Q55" s="362"/>
      <c r="R55" s="399">
        <f>'Score 2. afd. Senior &amp; 40+'!AV7</f>
        <v>92</v>
      </c>
      <c r="S55" s="363"/>
      <c r="T55" s="363"/>
      <c r="U55" s="363"/>
      <c r="V55" s="363"/>
      <c r="W55" s="394">
        <f t="shared" si="0"/>
        <v>92</v>
      </c>
    </row>
    <row r="56" spans="1:23" ht="18" customHeight="1">
      <c r="A56" s="114" t="s">
        <v>183</v>
      </c>
      <c r="B56" s="101" t="s">
        <v>182</v>
      </c>
      <c r="C56" s="124">
        <v>1988</v>
      </c>
      <c r="D56" s="109"/>
      <c r="E56" s="108"/>
      <c r="F56" s="109"/>
      <c r="G56" s="102"/>
      <c r="H56" s="108"/>
      <c r="I56" s="454">
        <v>1</v>
      </c>
      <c r="J56" s="110"/>
      <c r="K56" s="109"/>
      <c r="L56" s="102">
        <v>1</v>
      </c>
      <c r="M56" s="102"/>
      <c r="N56" s="102"/>
      <c r="O56" s="102"/>
      <c r="P56" s="182"/>
      <c r="Q56" s="362"/>
      <c r="R56" s="399">
        <f>'Score 2. afd. Senior &amp; 40+'!AV6</f>
        <v>79</v>
      </c>
      <c r="S56" s="363"/>
      <c r="T56" s="363"/>
      <c r="U56" s="363"/>
      <c r="V56" s="363"/>
      <c r="W56" s="394">
        <f t="shared" si="0"/>
        <v>79</v>
      </c>
    </row>
    <row r="57" spans="1:23" ht="18" customHeight="1" thickBot="1">
      <c r="A57" s="433" t="s">
        <v>92</v>
      </c>
      <c r="B57" s="133" t="s">
        <v>88</v>
      </c>
      <c r="C57" s="134">
        <v>1981</v>
      </c>
      <c r="D57" s="135"/>
      <c r="E57" s="139"/>
      <c r="F57" s="135"/>
      <c r="G57" s="140"/>
      <c r="H57" s="139"/>
      <c r="I57" s="455">
        <v>1</v>
      </c>
      <c r="J57" s="142"/>
      <c r="K57" s="179">
        <v>1</v>
      </c>
      <c r="L57" s="140">
        <v>1</v>
      </c>
      <c r="M57" s="140"/>
      <c r="N57" s="140"/>
      <c r="O57" s="140"/>
      <c r="P57" s="183"/>
      <c r="Q57" s="369">
        <f>'Score 1. afd. Senior &amp; 40+'!AV6</f>
        <v>189.75</v>
      </c>
      <c r="R57" s="405">
        <f>'Score 2. afd. Senior &amp; 40+'!AV4</f>
        <v>193</v>
      </c>
      <c r="S57" s="364"/>
      <c r="T57" s="364"/>
      <c r="U57" s="364"/>
      <c r="V57" s="364"/>
      <c r="W57" s="396">
        <f t="shared" si="0"/>
        <v>382.75</v>
      </c>
    </row>
    <row r="58" spans="1:23" ht="18" customHeight="1">
      <c r="A58" s="127" t="s">
        <v>137</v>
      </c>
      <c r="B58" s="128" t="s">
        <v>192</v>
      </c>
      <c r="C58" s="129">
        <v>1976</v>
      </c>
      <c r="D58" s="130"/>
      <c r="E58" s="131"/>
      <c r="F58" s="130"/>
      <c r="G58" s="138"/>
      <c r="H58" s="131"/>
      <c r="I58" s="130"/>
      <c r="J58" s="464">
        <v>1</v>
      </c>
      <c r="K58" s="130"/>
      <c r="L58" s="138">
        <v>1</v>
      </c>
      <c r="M58" s="138"/>
      <c r="N58" s="138"/>
      <c r="O58" s="138"/>
      <c r="P58" s="184"/>
      <c r="Q58" s="365"/>
      <c r="R58" s="404">
        <f>'Score 2. afd. Senior &amp; 40+'!AV13</f>
        <v>74</v>
      </c>
      <c r="S58" s="366"/>
      <c r="T58" s="366"/>
      <c r="U58" s="366"/>
      <c r="V58" s="366"/>
      <c r="W58" s="395">
        <f t="shared" si="0"/>
        <v>74</v>
      </c>
    </row>
    <row r="59" spans="1:23" ht="18" customHeight="1">
      <c r="A59" s="114" t="s">
        <v>181</v>
      </c>
      <c r="B59" s="101" t="s">
        <v>182</v>
      </c>
      <c r="C59" s="124">
        <v>1976</v>
      </c>
      <c r="D59" s="109"/>
      <c r="E59" s="108"/>
      <c r="F59" s="109"/>
      <c r="G59" s="102"/>
      <c r="H59" s="108"/>
      <c r="I59" s="109"/>
      <c r="J59" s="465">
        <v>1</v>
      </c>
      <c r="K59" s="109"/>
      <c r="L59" s="102">
        <v>1</v>
      </c>
      <c r="M59" s="102"/>
      <c r="N59" s="102"/>
      <c r="O59" s="102"/>
      <c r="P59" s="182"/>
      <c r="Q59" s="362"/>
      <c r="R59" s="399">
        <f>'Score 2. afd. Senior &amp; 40+'!AV12</f>
        <v>47</v>
      </c>
      <c r="S59" s="363"/>
      <c r="T59" s="363"/>
      <c r="U59" s="363"/>
      <c r="V59" s="363"/>
      <c r="W59" s="394">
        <f t="shared" si="0"/>
        <v>47</v>
      </c>
    </row>
    <row r="60" spans="1:23" ht="18" customHeight="1">
      <c r="A60" s="430" t="s">
        <v>102</v>
      </c>
      <c r="B60" s="101" t="s">
        <v>100</v>
      </c>
      <c r="C60" s="124">
        <v>1971</v>
      </c>
      <c r="D60" s="109"/>
      <c r="E60" s="108"/>
      <c r="F60" s="109"/>
      <c r="G60" s="102"/>
      <c r="H60" s="108"/>
      <c r="I60" s="109"/>
      <c r="J60" s="465">
        <v>1</v>
      </c>
      <c r="K60" s="109"/>
      <c r="L60" s="102">
        <v>1</v>
      </c>
      <c r="M60" s="102"/>
      <c r="N60" s="102"/>
      <c r="O60" s="102"/>
      <c r="P60" s="182"/>
      <c r="Q60" s="362"/>
      <c r="R60" s="399">
        <f>'Score 2. afd. Senior &amp; 40+'!AV10</f>
        <v>86</v>
      </c>
      <c r="S60" s="363"/>
      <c r="T60" s="363"/>
      <c r="U60" s="363"/>
      <c r="V60" s="363"/>
      <c r="W60" s="394">
        <f t="shared" si="0"/>
        <v>86</v>
      </c>
    </row>
    <row r="61" spans="1:23" ht="18" customHeight="1">
      <c r="A61" s="429" t="s">
        <v>172</v>
      </c>
      <c r="B61" s="101" t="s">
        <v>100</v>
      </c>
      <c r="C61" s="124">
        <v>1971</v>
      </c>
      <c r="D61" s="109"/>
      <c r="E61" s="108"/>
      <c r="F61" s="109"/>
      <c r="G61" s="102"/>
      <c r="H61" s="108"/>
      <c r="I61" s="109"/>
      <c r="J61" s="465">
        <v>1</v>
      </c>
      <c r="K61" s="109">
        <v>1</v>
      </c>
      <c r="L61" s="102"/>
      <c r="M61" s="102"/>
      <c r="N61" s="102"/>
      <c r="O61" s="102"/>
      <c r="P61" s="182"/>
      <c r="Q61" s="361">
        <f>'Score 1. afd. Senior &amp; 40+'!AV3</f>
        <v>63.5</v>
      </c>
      <c r="R61" s="363"/>
      <c r="S61" s="363"/>
      <c r="T61" s="363"/>
      <c r="U61" s="363"/>
      <c r="V61" s="363"/>
      <c r="W61" s="394">
        <f t="shared" si="0"/>
        <v>63.5</v>
      </c>
    </row>
    <row r="62" spans="1:23" ht="18" hidden="1" customHeight="1">
      <c r="A62" s="107" t="s">
        <v>105</v>
      </c>
      <c r="B62" s="101" t="s">
        <v>81</v>
      </c>
      <c r="C62" s="124">
        <v>1968</v>
      </c>
      <c r="D62" s="109"/>
      <c r="E62" s="108"/>
      <c r="F62" s="109"/>
      <c r="G62" s="102"/>
      <c r="H62" s="108"/>
      <c r="I62" s="109"/>
      <c r="J62" s="465">
        <v>1</v>
      </c>
      <c r="K62" s="109"/>
      <c r="L62" s="102"/>
      <c r="M62" s="102"/>
      <c r="N62" s="102"/>
      <c r="O62" s="102"/>
      <c r="P62" s="182"/>
      <c r="Q62" s="362"/>
      <c r="R62" s="363"/>
      <c r="S62" s="363"/>
      <c r="T62" s="363"/>
      <c r="U62" s="363"/>
      <c r="V62" s="363"/>
      <c r="W62" s="394">
        <f t="shared" si="0"/>
        <v>0</v>
      </c>
    </row>
    <row r="63" spans="1:23" ht="18" customHeight="1">
      <c r="A63" s="100" t="s">
        <v>106</v>
      </c>
      <c r="B63" s="101" t="s">
        <v>81</v>
      </c>
      <c r="C63" s="124">
        <v>1967</v>
      </c>
      <c r="D63" s="109"/>
      <c r="E63" s="108"/>
      <c r="F63" s="109"/>
      <c r="G63" s="102"/>
      <c r="H63" s="108"/>
      <c r="I63" s="102"/>
      <c r="J63" s="465">
        <v>1</v>
      </c>
      <c r="K63" s="109">
        <v>1</v>
      </c>
      <c r="L63" s="102">
        <v>1</v>
      </c>
      <c r="M63" s="102"/>
      <c r="N63" s="102"/>
      <c r="O63" s="102"/>
      <c r="P63" s="182"/>
      <c r="Q63" s="361">
        <f>'Score 1. afd. Senior &amp; 40+'!AV11</f>
        <v>69.125</v>
      </c>
      <c r="R63" s="399">
        <f>'Score 2. afd. Senior &amp; 40+'!AV11</f>
        <v>71</v>
      </c>
      <c r="S63" s="363"/>
      <c r="T63" s="363"/>
      <c r="U63" s="363"/>
      <c r="V63" s="363"/>
      <c r="W63" s="394">
        <f t="shared" si="0"/>
        <v>140.125</v>
      </c>
    </row>
    <row r="64" spans="1:23" ht="18" hidden="1" customHeight="1">
      <c r="A64" s="107" t="s">
        <v>110</v>
      </c>
      <c r="B64" s="101" t="s">
        <v>100</v>
      </c>
      <c r="C64" s="124">
        <v>1967</v>
      </c>
      <c r="D64" s="109"/>
      <c r="E64" s="108"/>
      <c r="F64" s="109"/>
      <c r="G64" s="102"/>
      <c r="H64" s="108"/>
      <c r="I64" s="102"/>
      <c r="J64" s="465">
        <v>1</v>
      </c>
      <c r="K64" s="109"/>
      <c r="L64" s="102"/>
      <c r="M64" s="102"/>
      <c r="N64" s="102"/>
      <c r="O64" s="102"/>
      <c r="P64" s="182"/>
      <c r="Q64" s="362"/>
      <c r="R64" s="363"/>
      <c r="S64" s="363"/>
      <c r="T64" s="363"/>
      <c r="U64" s="363"/>
      <c r="V64" s="363"/>
      <c r="W64" s="394">
        <f t="shared" si="0"/>
        <v>0</v>
      </c>
    </row>
    <row r="65" spans="1:23" ht="18" customHeight="1">
      <c r="A65" s="100" t="s">
        <v>99</v>
      </c>
      <c r="B65" s="101" t="s">
        <v>100</v>
      </c>
      <c r="C65" s="124">
        <v>1963</v>
      </c>
      <c r="D65" s="109"/>
      <c r="E65" s="108"/>
      <c r="F65" s="109"/>
      <c r="G65" s="102"/>
      <c r="H65" s="108"/>
      <c r="I65" s="102"/>
      <c r="J65" s="465">
        <v>1</v>
      </c>
      <c r="K65" s="109">
        <v>1</v>
      </c>
      <c r="L65" s="102"/>
      <c r="M65" s="102"/>
      <c r="N65" s="102"/>
      <c r="O65" s="102"/>
      <c r="P65" s="182"/>
      <c r="Q65" s="361">
        <f>'Score 1. afd. Senior &amp; 40+'!AV4</f>
        <v>147.875</v>
      </c>
      <c r="R65" s="363"/>
      <c r="S65" s="363"/>
      <c r="T65" s="363"/>
      <c r="U65" s="363"/>
      <c r="V65" s="363"/>
      <c r="W65" s="394">
        <f t="shared" si="0"/>
        <v>147.875</v>
      </c>
    </row>
    <row r="66" spans="1:23" ht="18" customHeight="1">
      <c r="A66" s="100" t="s">
        <v>96</v>
      </c>
      <c r="B66" s="101" t="s">
        <v>97</v>
      </c>
      <c r="C66" s="124">
        <v>1957</v>
      </c>
      <c r="D66" s="109"/>
      <c r="E66" s="108"/>
      <c r="F66" s="109"/>
      <c r="G66" s="102"/>
      <c r="H66" s="108"/>
      <c r="I66" s="463">
        <v>1</v>
      </c>
      <c r="J66" s="110"/>
      <c r="K66" s="109">
        <v>1</v>
      </c>
      <c r="L66" s="102">
        <v>1</v>
      </c>
      <c r="M66" s="102"/>
      <c r="N66" s="102"/>
      <c r="O66" s="102"/>
      <c r="P66" s="182"/>
      <c r="Q66" s="361">
        <f>'Score 1. afd. Senior &amp; 40+'!AV10</f>
        <v>111.625</v>
      </c>
      <c r="R66" s="399">
        <f>'Score 2. afd. Senior &amp; 40+'!AV8</f>
        <v>129</v>
      </c>
      <c r="S66" s="363"/>
      <c r="T66" s="363"/>
      <c r="U66" s="363"/>
      <c r="V66" s="363"/>
      <c r="W66" s="394">
        <f t="shared" si="0"/>
        <v>240.625</v>
      </c>
    </row>
    <row r="67" spans="1:23" ht="18" customHeight="1">
      <c r="A67" s="111"/>
      <c r="B67" s="112"/>
      <c r="C67" s="124"/>
      <c r="D67" s="109"/>
      <c r="E67" s="108"/>
      <c r="F67" s="109"/>
      <c r="G67" s="102"/>
      <c r="H67" s="108"/>
      <c r="I67" s="102"/>
      <c r="J67" s="110"/>
      <c r="K67" s="109"/>
      <c r="L67" s="102"/>
      <c r="M67" s="102"/>
      <c r="N67" s="102"/>
      <c r="O67" s="102"/>
      <c r="P67" s="182"/>
      <c r="Q67" s="188"/>
      <c r="R67" s="177"/>
      <c r="S67" s="177"/>
      <c r="T67" s="177"/>
      <c r="U67" s="177"/>
      <c r="V67" s="177"/>
      <c r="W67" s="394">
        <f t="shared" si="0"/>
        <v>0</v>
      </c>
    </row>
    <row r="68" spans="1:23" ht="18" customHeight="1">
      <c r="A68" s="114"/>
      <c r="B68" s="116"/>
      <c r="C68" s="126"/>
      <c r="D68" s="119"/>
      <c r="E68" s="118"/>
      <c r="F68" s="119"/>
      <c r="G68" s="117"/>
      <c r="H68" s="118"/>
      <c r="I68" s="102"/>
      <c r="J68" s="110"/>
      <c r="K68" s="109"/>
      <c r="L68" s="102"/>
      <c r="M68" s="102"/>
      <c r="N68" s="102"/>
      <c r="O68" s="102"/>
      <c r="P68" s="182"/>
      <c r="Q68" s="188"/>
      <c r="R68" s="177"/>
      <c r="S68" s="177"/>
      <c r="T68" s="177"/>
      <c r="U68" s="177"/>
      <c r="V68" s="177"/>
      <c r="W68" s="394">
        <f t="shared" si="0"/>
        <v>0</v>
      </c>
    </row>
    <row r="69" spans="1:23" ht="18" customHeight="1">
      <c r="A69" s="100"/>
      <c r="B69" s="101"/>
      <c r="C69" s="124"/>
      <c r="D69" s="109"/>
      <c r="E69" s="108"/>
      <c r="F69" s="109"/>
      <c r="G69" s="102"/>
      <c r="H69" s="108"/>
      <c r="I69" s="102"/>
      <c r="J69" s="110"/>
      <c r="K69" s="109"/>
      <c r="L69" s="102"/>
      <c r="M69" s="102"/>
      <c r="N69" s="102"/>
      <c r="O69" s="102"/>
      <c r="P69" s="182"/>
      <c r="Q69" s="188"/>
      <c r="R69" s="177"/>
      <c r="S69" s="177"/>
      <c r="T69" s="177"/>
      <c r="U69" s="177"/>
      <c r="V69" s="177"/>
      <c r="W69" s="394">
        <f t="shared" si="0"/>
        <v>0</v>
      </c>
    </row>
    <row r="70" spans="1:23" ht="18" customHeight="1">
      <c r="A70" s="100"/>
      <c r="B70" s="101"/>
      <c r="C70" s="124"/>
      <c r="D70" s="109"/>
      <c r="E70" s="108"/>
      <c r="F70" s="109"/>
      <c r="G70" s="102"/>
      <c r="H70" s="108"/>
      <c r="I70" s="102"/>
      <c r="J70" s="110"/>
      <c r="K70" s="109"/>
      <c r="L70" s="102"/>
      <c r="M70" s="102"/>
      <c r="N70" s="102"/>
      <c r="O70" s="102"/>
      <c r="P70" s="182"/>
      <c r="Q70" s="188"/>
      <c r="R70" s="177"/>
      <c r="S70" s="177"/>
      <c r="T70" s="177"/>
      <c r="U70" s="177"/>
      <c r="V70" s="177"/>
      <c r="W70" s="394">
        <f t="shared" ref="W70:W71" si="1">SUM(Q70:V70)</f>
        <v>0</v>
      </c>
    </row>
    <row r="71" spans="1:23" ht="18" customHeight="1" thickBot="1">
      <c r="A71" s="132"/>
      <c r="B71" s="133"/>
      <c r="C71" s="134"/>
      <c r="D71" s="135"/>
      <c r="E71" s="139"/>
      <c r="F71" s="135"/>
      <c r="G71" s="140"/>
      <c r="H71" s="139"/>
      <c r="I71" s="140"/>
      <c r="J71" s="142"/>
      <c r="K71" s="135"/>
      <c r="L71" s="140"/>
      <c r="M71" s="140"/>
      <c r="N71" s="140"/>
      <c r="O71" s="140"/>
      <c r="P71" s="183"/>
      <c r="Q71" s="189"/>
      <c r="R71" s="178"/>
      <c r="S71" s="178"/>
      <c r="T71" s="178"/>
      <c r="U71" s="178"/>
      <c r="V71" s="178"/>
      <c r="W71" s="394">
        <f t="shared" si="1"/>
        <v>0</v>
      </c>
    </row>
    <row r="72" spans="1:23" ht="18" customHeight="1" thickBot="1">
      <c r="A72" s="153" t="s">
        <v>231</v>
      </c>
      <c r="B72" s="154"/>
      <c r="C72" s="155">
        <f>K72+L72+M72+N72+O72+P72</f>
        <v>66</v>
      </c>
      <c r="D72" s="156">
        <f>SUM(D4:D71)</f>
        <v>11</v>
      </c>
      <c r="E72" s="156">
        <f>SUM(E4:E71)</f>
        <v>12</v>
      </c>
      <c r="F72" s="156">
        <f>SUM(F4:F71)</f>
        <v>10</v>
      </c>
      <c r="G72" s="156">
        <f>SUM(G4:G71)</f>
        <v>9</v>
      </c>
      <c r="H72" s="156">
        <f>SUM(H4:H71)</f>
        <v>2</v>
      </c>
      <c r="I72" s="156">
        <f>SUM(I4:I71)</f>
        <v>11</v>
      </c>
      <c r="J72" s="469">
        <f>SUM(J4:J71)</f>
        <v>8</v>
      </c>
      <c r="K72" s="470">
        <f>SUM(K4:K71)</f>
        <v>33</v>
      </c>
      <c r="L72" s="156">
        <f>SUM(L4:L71)</f>
        <v>33</v>
      </c>
      <c r="M72" s="156">
        <f>SUM(M4:M71)</f>
        <v>0</v>
      </c>
      <c r="N72" s="156">
        <f>SUM(N4:N71)</f>
        <v>0</v>
      </c>
      <c r="O72" s="156">
        <f>SUM(O4:O71)</f>
        <v>0</v>
      </c>
      <c r="P72" s="469">
        <f>SUM(P4:P71)</f>
        <v>0</v>
      </c>
      <c r="Q72" s="471"/>
      <c r="R72" s="472"/>
      <c r="S72" s="472"/>
      <c r="T72" s="472"/>
      <c r="U72" s="472"/>
      <c r="V72" s="472"/>
      <c r="W72" s="473"/>
    </row>
    <row r="73" spans="1:23" ht="20.100000000000001" customHeight="1" thickTop="1"/>
    <row r="74" spans="1:23" ht="20.100000000000001" customHeight="1"/>
    <row r="75" spans="1:23" ht="20.100000000000001" customHeight="1"/>
    <row r="76" spans="1:23" ht="20.100000000000001" customHeight="1"/>
    <row r="77" spans="1:23" s="121" customFormat="1" ht="20.100000000000001" customHeight="1">
      <c r="A77" s="89"/>
      <c r="B77" s="90"/>
      <c r="C77" s="91"/>
      <c r="D77" s="120"/>
      <c r="E77" s="120"/>
      <c r="F77" s="120"/>
      <c r="G77" s="120"/>
      <c r="H77" s="120"/>
      <c r="I77" s="120"/>
      <c r="J77" s="120"/>
    </row>
    <row r="78" spans="1:23" s="121" customFormat="1" ht="20.100000000000001" customHeight="1">
      <c r="A78" s="89"/>
      <c r="B78" s="90"/>
      <c r="C78" s="91"/>
      <c r="D78" s="120"/>
      <c r="E78" s="120"/>
      <c r="F78" s="120"/>
      <c r="G78" s="120"/>
      <c r="H78" s="120"/>
      <c r="I78" s="120"/>
      <c r="J78" s="120"/>
    </row>
    <row r="79" spans="1:23" s="121" customFormat="1" ht="20.100000000000001" customHeight="1">
      <c r="A79" s="89"/>
      <c r="B79" s="90"/>
      <c r="C79" s="91"/>
      <c r="D79" s="120"/>
      <c r="E79" s="120"/>
      <c r="F79" s="120"/>
      <c r="G79" s="120"/>
      <c r="H79" s="120"/>
      <c r="I79" s="120"/>
      <c r="J79" s="120"/>
    </row>
    <row r="80" spans="1:23" s="121" customFormat="1" ht="20.100000000000001" customHeight="1">
      <c r="A80" s="89"/>
      <c r="B80" s="90"/>
      <c r="C80" s="91"/>
      <c r="D80" s="120"/>
      <c r="E80" s="120"/>
      <c r="F80" s="120"/>
      <c r="G80" s="120"/>
      <c r="H80" s="120"/>
      <c r="I80" s="120"/>
      <c r="J80" s="120"/>
    </row>
    <row r="81" spans="1:10" s="121" customFormat="1" ht="20.100000000000001" customHeight="1">
      <c r="A81" s="89"/>
      <c r="B81" s="90"/>
      <c r="C81" s="91"/>
      <c r="D81" s="120"/>
      <c r="E81" s="120"/>
      <c r="F81" s="120"/>
      <c r="G81" s="120"/>
      <c r="H81" s="120"/>
      <c r="I81" s="120"/>
      <c r="J81" s="120"/>
    </row>
    <row r="82" spans="1:10" s="121" customFormat="1" ht="20.100000000000001" customHeight="1">
      <c r="A82" s="89"/>
      <c r="B82" s="90"/>
      <c r="C82" s="91"/>
      <c r="D82" s="120"/>
      <c r="E82" s="120"/>
      <c r="F82" s="120"/>
      <c r="G82" s="120"/>
      <c r="H82" s="120"/>
      <c r="I82" s="120"/>
      <c r="J82" s="120"/>
    </row>
    <row r="83" spans="1:10" s="121" customFormat="1" ht="20.100000000000001" customHeight="1">
      <c r="A83" s="89"/>
      <c r="B83" s="90"/>
      <c r="C83" s="91"/>
      <c r="D83" s="120"/>
      <c r="E83" s="120"/>
      <c r="F83" s="120"/>
      <c r="G83" s="120"/>
      <c r="H83" s="120"/>
      <c r="I83" s="120"/>
      <c r="J83" s="120"/>
    </row>
    <row r="84" spans="1:10" s="121" customFormat="1" ht="20.100000000000001" customHeight="1">
      <c r="A84" s="89"/>
      <c r="B84" s="90"/>
      <c r="C84" s="91"/>
      <c r="D84" s="120"/>
      <c r="E84" s="120"/>
      <c r="F84" s="120"/>
      <c r="G84" s="120"/>
      <c r="H84" s="120"/>
      <c r="I84" s="120"/>
      <c r="J84" s="120"/>
    </row>
    <row r="85" spans="1:10" s="121" customFormat="1" ht="20.100000000000001" customHeight="1">
      <c r="A85" s="89"/>
      <c r="B85" s="90"/>
      <c r="C85" s="91"/>
      <c r="D85" s="120"/>
      <c r="E85" s="120"/>
      <c r="F85" s="120"/>
      <c r="G85" s="120"/>
      <c r="H85" s="120"/>
      <c r="I85" s="120"/>
      <c r="J85" s="120"/>
    </row>
    <row r="86" spans="1:10" s="121" customFormat="1" ht="20.100000000000001" customHeight="1">
      <c r="A86" s="89"/>
      <c r="B86" s="90"/>
      <c r="C86" s="91"/>
      <c r="D86" s="120"/>
      <c r="E86" s="120"/>
      <c r="F86" s="120"/>
      <c r="G86" s="120"/>
      <c r="H86" s="120"/>
      <c r="I86" s="120"/>
      <c r="J86" s="120"/>
    </row>
    <row r="87" spans="1:10" s="121" customFormat="1" ht="20.100000000000001" customHeight="1">
      <c r="A87" s="89"/>
      <c r="B87" s="90"/>
      <c r="C87" s="91"/>
      <c r="D87" s="120"/>
      <c r="E87" s="120"/>
      <c r="F87" s="120"/>
      <c r="G87" s="120"/>
      <c r="H87" s="120"/>
      <c r="I87" s="120"/>
      <c r="J87" s="120"/>
    </row>
    <row r="88" spans="1:10" s="121" customFormat="1" ht="20.100000000000001" customHeight="1">
      <c r="A88" s="89"/>
      <c r="B88" s="90"/>
      <c r="C88" s="91"/>
      <c r="D88" s="120"/>
      <c r="E88" s="120"/>
      <c r="F88" s="120"/>
      <c r="G88" s="120"/>
      <c r="H88" s="120"/>
      <c r="I88" s="120"/>
      <c r="J88" s="120"/>
    </row>
    <row r="89" spans="1:10" s="121" customFormat="1" ht="20.100000000000001" customHeight="1">
      <c r="A89" s="89"/>
      <c r="B89" s="90"/>
      <c r="C89" s="91"/>
      <c r="D89" s="120"/>
      <c r="E89" s="120"/>
      <c r="F89" s="120"/>
      <c r="G89" s="120"/>
      <c r="H89" s="120"/>
      <c r="I89" s="120"/>
      <c r="J89" s="120"/>
    </row>
    <row r="90" spans="1:10" s="121" customFormat="1" ht="20.100000000000001" customHeight="1">
      <c r="A90" s="89"/>
      <c r="B90" s="90"/>
      <c r="C90" s="91"/>
      <c r="D90" s="120"/>
      <c r="E90" s="120"/>
      <c r="F90" s="120"/>
      <c r="G90" s="120"/>
      <c r="H90" s="120"/>
      <c r="I90" s="120"/>
      <c r="J90" s="120"/>
    </row>
    <row r="91" spans="1:10" s="121" customFormat="1" ht="20.100000000000001" customHeight="1">
      <c r="A91" s="89"/>
      <c r="B91" s="90"/>
      <c r="C91" s="91"/>
      <c r="D91" s="120"/>
      <c r="E91" s="120"/>
      <c r="F91" s="120"/>
      <c r="G91" s="120"/>
      <c r="H91" s="120"/>
      <c r="I91" s="120"/>
      <c r="J91" s="120"/>
    </row>
    <row r="92" spans="1:10" s="121" customFormat="1" ht="20.100000000000001" customHeight="1">
      <c r="A92" s="89"/>
      <c r="B92" s="90"/>
      <c r="C92" s="91"/>
      <c r="D92" s="120"/>
      <c r="E92" s="120"/>
      <c r="F92" s="120"/>
      <c r="G92" s="120"/>
      <c r="H92" s="120"/>
      <c r="I92" s="120"/>
      <c r="J92" s="120"/>
    </row>
    <row r="93" spans="1:10" s="121" customFormat="1" ht="20.100000000000001" customHeight="1">
      <c r="A93" s="89"/>
      <c r="B93" s="90"/>
      <c r="C93" s="91"/>
      <c r="D93" s="120"/>
      <c r="E93" s="120"/>
      <c r="F93" s="120"/>
      <c r="G93" s="120"/>
      <c r="H93" s="120"/>
      <c r="I93" s="120"/>
      <c r="J93" s="120"/>
    </row>
    <row r="94" spans="1:10" s="121" customFormat="1" ht="20.100000000000001" customHeight="1">
      <c r="A94" s="89"/>
      <c r="B94" s="90"/>
      <c r="C94" s="91"/>
      <c r="D94" s="120"/>
      <c r="E94" s="120"/>
      <c r="F94" s="120"/>
      <c r="G94" s="120"/>
      <c r="H94" s="120"/>
      <c r="I94" s="120"/>
      <c r="J94" s="120"/>
    </row>
    <row r="95" spans="1:10" s="121" customFormat="1" ht="20.100000000000001" customHeight="1">
      <c r="A95" s="89"/>
      <c r="B95" s="90"/>
      <c r="C95" s="91"/>
      <c r="D95" s="120"/>
      <c r="E95" s="120"/>
      <c r="F95" s="120"/>
      <c r="G95" s="120"/>
      <c r="H95" s="120"/>
      <c r="I95" s="120"/>
      <c r="J95" s="120"/>
    </row>
    <row r="96" spans="1:10" s="121" customFormat="1" ht="20.100000000000001" customHeight="1">
      <c r="A96" s="89"/>
      <c r="B96" s="90"/>
      <c r="C96" s="91"/>
      <c r="D96" s="120"/>
      <c r="E96" s="120"/>
      <c r="F96" s="120"/>
      <c r="G96" s="120"/>
      <c r="H96" s="120"/>
      <c r="I96" s="120"/>
      <c r="J96" s="120"/>
    </row>
    <row r="97" spans="1:10" s="121" customFormat="1" ht="20.100000000000001" customHeight="1">
      <c r="A97" s="89"/>
      <c r="B97" s="90"/>
      <c r="C97" s="91"/>
      <c r="D97" s="120"/>
      <c r="E97" s="120"/>
      <c r="F97" s="120"/>
      <c r="G97" s="120"/>
      <c r="H97" s="120"/>
      <c r="I97" s="120"/>
      <c r="J97" s="120"/>
    </row>
  </sheetData>
  <autoFilter ref="A3:P66" xr:uid="{9CC7A9E9-F216-4E6C-9AF8-A70C0A7D8024}"/>
  <mergeCells count="2">
    <mergeCell ref="K1:P1"/>
    <mergeCell ref="Q1:W1"/>
  </mergeCell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C762-0996-4EB0-AD3F-E7B38640EC1A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hidden="1" customWidth="1"/>
    <col min="14" max="14" width="4.125" style="195" hidden="1" customWidth="1"/>
    <col min="15" max="18" width="4.125" style="192" hidden="1" customWidth="1"/>
    <col min="19" max="21" width="4.125" customWidth="1"/>
    <col min="22" max="22" width="4.125" style="195" customWidth="1"/>
    <col min="23" max="24" width="4.125" customWidth="1"/>
    <col min="25" max="25" width="4.125" style="195" customWidth="1"/>
    <col min="26" max="26" width="4.125" style="7" hidden="1" customWidth="1"/>
    <col min="27" max="27" width="4.125" hidden="1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193" t="s">
        <v>298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783.99999999999989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4</v>
      </c>
      <c r="W2" s="200">
        <v>5</v>
      </c>
      <c r="X2" s="200">
        <v>6</v>
      </c>
      <c r="Y2" s="200">
        <v>7</v>
      </c>
      <c r="Z2" s="200">
        <v>8</v>
      </c>
      <c r="AA2" s="200">
        <v>9</v>
      </c>
      <c r="AB2" s="200">
        <v>10</v>
      </c>
      <c r="AC2" s="200">
        <v>11</v>
      </c>
      <c r="AD2" s="200">
        <v>11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203" t="s">
        <v>269</v>
      </c>
      <c r="C3" s="214" t="s">
        <v>71</v>
      </c>
      <c r="D3" s="380" t="s">
        <v>207</v>
      </c>
      <c r="E3" s="205"/>
      <c r="F3" s="206">
        <v>5</v>
      </c>
      <c r="G3" s="206">
        <v>4</v>
      </c>
      <c r="H3" s="207">
        <v>5</v>
      </c>
      <c r="I3" s="288">
        <v>5</v>
      </c>
      <c r="J3" s="206">
        <v>5</v>
      </c>
      <c r="K3" s="206">
        <v>5</v>
      </c>
      <c r="L3" s="206"/>
      <c r="M3" s="242"/>
      <c r="N3" s="206"/>
      <c r="O3" s="303"/>
      <c r="P3" s="303"/>
      <c r="Q3" s="303"/>
      <c r="R3" s="303"/>
      <c r="S3" s="205"/>
      <c r="T3" s="206">
        <v>5</v>
      </c>
      <c r="U3" s="206">
        <v>5</v>
      </c>
      <c r="V3" s="207">
        <v>2</v>
      </c>
      <c r="W3" s="206">
        <v>5</v>
      </c>
      <c r="X3" s="206">
        <v>5</v>
      </c>
      <c r="Y3" s="206">
        <v>2</v>
      </c>
      <c r="Z3" s="206"/>
      <c r="AA3" s="288"/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>
        <v>9</v>
      </c>
      <c r="AP3" s="330">
        <v>3</v>
      </c>
      <c r="AQ3" s="331">
        <f>SUM(E3:AN3)</f>
        <v>53</v>
      </c>
      <c r="AR3" s="332">
        <f>SUM(E3:E34)</f>
        <v>28</v>
      </c>
      <c r="AS3" s="358">
        <f>SUM((AO3+AP3)+((AO3*100)/(AO3+AP3)+((((AQ3-AR3)+((AO3+AP3)*5))*50)/((AO3+AP3)*5))))</f>
        <v>157.83333333333331</v>
      </c>
      <c r="AT3" s="211">
        <f t="shared" ref="AT3:AT34" si="0">SUM(AQ3-AR3)</f>
        <v>25</v>
      </c>
      <c r="AU3" s="333" t="s">
        <v>243</v>
      </c>
      <c r="AV3" s="360">
        <f>AS3</f>
        <v>157.83333333333331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13" t="s">
        <v>124</v>
      </c>
      <c r="C4" s="214" t="s">
        <v>71</v>
      </c>
      <c r="D4" s="215" t="s">
        <v>220</v>
      </c>
      <c r="E4" s="216">
        <v>1</v>
      </c>
      <c r="F4" s="217"/>
      <c r="G4" s="218">
        <v>0</v>
      </c>
      <c r="H4" s="219">
        <v>5</v>
      </c>
      <c r="I4" s="218">
        <v>5</v>
      </c>
      <c r="J4" s="218">
        <v>5</v>
      </c>
      <c r="K4" s="218">
        <v>5</v>
      </c>
      <c r="L4" s="218"/>
      <c r="M4" s="242"/>
      <c r="N4" s="218"/>
      <c r="O4" s="304"/>
      <c r="P4" s="304"/>
      <c r="Q4" s="304"/>
      <c r="R4" s="304"/>
      <c r="S4" s="285">
        <v>3</v>
      </c>
      <c r="T4" s="217"/>
      <c r="U4" s="218">
        <v>3</v>
      </c>
      <c r="V4" s="219">
        <v>5</v>
      </c>
      <c r="W4" s="218">
        <v>5</v>
      </c>
      <c r="X4" s="242">
        <v>2</v>
      </c>
      <c r="Y4" s="242">
        <v>4</v>
      </c>
      <c r="Z4" s="243"/>
      <c r="AA4" s="242"/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6</v>
      </c>
      <c r="AP4" s="338">
        <v>6</v>
      </c>
      <c r="AQ4" s="339">
        <f>SUM(E4:AN4)</f>
        <v>43</v>
      </c>
      <c r="AR4" s="340">
        <f>SUM(F3:F34)</f>
        <v>45</v>
      </c>
      <c r="AS4" s="358">
        <f t="shared" ref="AS4:AS11" si="1">SUM((AO4+AP4)+((AO4*100)/(AO4+AP4)+((((AQ4-AR4)+((AO4+AP4)*5))*50)/((AO4+AP4)*5))))</f>
        <v>110.33333333333334</v>
      </c>
      <c r="AT4" s="226">
        <f t="shared" si="0"/>
        <v>-2</v>
      </c>
      <c r="AU4" s="341" t="s">
        <v>251</v>
      </c>
      <c r="AV4" s="360">
        <f t="shared" ref="AV4:AV11" si="2">AS4</f>
        <v>110.33333333333334</v>
      </c>
    </row>
    <row r="5" spans="1:194" s="192" customFormat="1" ht="22.5">
      <c r="A5" s="212">
        <v>3</v>
      </c>
      <c r="B5" s="284" t="s">
        <v>209</v>
      </c>
      <c r="C5" s="214" t="s">
        <v>71</v>
      </c>
      <c r="D5" s="215" t="s">
        <v>268</v>
      </c>
      <c r="E5" s="216">
        <v>5</v>
      </c>
      <c r="F5" s="218">
        <v>5</v>
      </c>
      <c r="G5" s="217"/>
      <c r="H5" s="219">
        <v>5</v>
      </c>
      <c r="I5" s="218">
        <v>5</v>
      </c>
      <c r="J5" s="218">
        <v>5</v>
      </c>
      <c r="K5" s="228">
        <v>1</v>
      </c>
      <c r="L5" s="218"/>
      <c r="M5" s="242"/>
      <c r="N5" s="218"/>
      <c r="O5" s="304"/>
      <c r="P5" s="304"/>
      <c r="Q5" s="304"/>
      <c r="R5" s="304"/>
      <c r="S5" s="216">
        <v>2</v>
      </c>
      <c r="T5" s="218">
        <v>5</v>
      </c>
      <c r="U5" s="217"/>
      <c r="V5" s="219">
        <v>5</v>
      </c>
      <c r="W5" s="218">
        <v>5</v>
      </c>
      <c r="X5" s="218">
        <v>5</v>
      </c>
      <c r="Y5" s="228">
        <v>1</v>
      </c>
      <c r="Z5" s="218"/>
      <c r="AA5" s="242"/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9</v>
      </c>
      <c r="AP5" s="338">
        <v>3</v>
      </c>
      <c r="AQ5" s="339">
        <f>SUM(E5:AN5)</f>
        <v>49</v>
      </c>
      <c r="AR5" s="340">
        <f>SUM(G3:G34)</f>
        <v>21</v>
      </c>
      <c r="AS5" s="358">
        <f t="shared" si="1"/>
        <v>160.33333333333331</v>
      </c>
      <c r="AT5" s="226">
        <f t="shared" si="0"/>
        <v>28</v>
      </c>
      <c r="AU5" s="384">
        <v>1</v>
      </c>
      <c r="AV5" s="360">
        <f t="shared" si="2"/>
        <v>160.33333333333331</v>
      </c>
    </row>
    <row r="6" spans="1:194" s="233" customFormat="1" ht="23.25" thickBot="1">
      <c r="A6" s="212">
        <v>4</v>
      </c>
      <c r="B6" s="284" t="s">
        <v>211</v>
      </c>
      <c r="C6" s="230" t="s">
        <v>71</v>
      </c>
      <c r="D6" s="215" t="s">
        <v>190</v>
      </c>
      <c r="E6" s="231">
        <v>0</v>
      </c>
      <c r="F6" s="219">
        <v>3</v>
      </c>
      <c r="G6" s="219">
        <v>0</v>
      </c>
      <c r="H6" s="232"/>
      <c r="I6" s="218">
        <v>5</v>
      </c>
      <c r="J6" s="218">
        <v>0</v>
      </c>
      <c r="K6" s="218">
        <v>5</v>
      </c>
      <c r="L6" s="218"/>
      <c r="M6" s="242"/>
      <c r="N6" s="218"/>
      <c r="O6" s="304"/>
      <c r="P6" s="304"/>
      <c r="Q6" s="304"/>
      <c r="R6" s="304"/>
      <c r="S6" s="231">
        <v>5</v>
      </c>
      <c r="T6" s="245">
        <v>3</v>
      </c>
      <c r="U6" s="219">
        <v>1</v>
      </c>
      <c r="V6" s="232"/>
      <c r="W6" s="218">
        <v>5</v>
      </c>
      <c r="X6" s="242">
        <v>1</v>
      </c>
      <c r="Y6" s="218">
        <v>2</v>
      </c>
      <c r="Z6" s="243"/>
      <c r="AA6" s="242"/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>
        <v>4</v>
      </c>
      <c r="AP6" s="338">
        <v>8</v>
      </c>
      <c r="AQ6" s="339">
        <f>SUM(E6:AN6)</f>
        <v>30</v>
      </c>
      <c r="AR6" s="340">
        <f>SUM(H3:H34)</f>
        <v>50</v>
      </c>
      <c r="AS6" s="358">
        <f t="shared" si="1"/>
        <v>78.666666666666671</v>
      </c>
      <c r="AT6" s="226">
        <f t="shared" si="0"/>
        <v>-20</v>
      </c>
      <c r="AU6" s="341" t="s">
        <v>246</v>
      </c>
      <c r="AV6" s="360">
        <f t="shared" si="2"/>
        <v>78.666666666666671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13" t="s">
        <v>270</v>
      </c>
      <c r="C7" s="214" t="s">
        <v>71</v>
      </c>
      <c r="D7" s="378" t="s">
        <v>192</v>
      </c>
      <c r="E7" s="231">
        <v>2</v>
      </c>
      <c r="F7" s="219">
        <v>0</v>
      </c>
      <c r="G7" s="219">
        <v>0</v>
      </c>
      <c r="H7" s="218">
        <v>2</v>
      </c>
      <c r="I7" s="217"/>
      <c r="J7" s="218">
        <v>2</v>
      </c>
      <c r="K7" s="218">
        <v>1</v>
      </c>
      <c r="L7" s="218"/>
      <c r="M7" s="242"/>
      <c r="N7" s="218"/>
      <c r="O7" s="304"/>
      <c r="P7" s="304"/>
      <c r="Q7" s="304"/>
      <c r="R7" s="304"/>
      <c r="S7" s="216">
        <v>0</v>
      </c>
      <c r="T7" s="218">
        <v>4</v>
      </c>
      <c r="U7" s="218">
        <v>0</v>
      </c>
      <c r="V7" s="242">
        <v>3</v>
      </c>
      <c r="W7" s="217"/>
      <c r="X7" s="218">
        <v>0</v>
      </c>
      <c r="Y7" s="218">
        <v>0</v>
      </c>
      <c r="Z7" s="218"/>
      <c r="AA7" s="242"/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>
        <v>0</v>
      </c>
      <c r="AP7" s="338">
        <v>12</v>
      </c>
      <c r="AQ7" s="339">
        <f>SUM(E7:AN7)</f>
        <v>14</v>
      </c>
      <c r="AR7" s="340">
        <f>SUM(I3:I34)</f>
        <v>60</v>
      </c>
      <c r="AS7" s="358">
        <f t="shared" si="1"/>
        <v>23.666666666666664</v>
      </c>
      <c r="AT7" s="226">
        <f t="shared" si="0"/>
        <v>-46</v>
      </c>
      <c r="AU7" s="341" t="s">
        <v>253</v>
      </c>
      <c r="AV7" s="360">
        <f t="shared" si="2"/>
        <v>23.666666666666664</v>
      </c>
    </row>
    <row r="8" spans="1:194" s="192" customFormat="1" ht="22.5">
      <c r="A8" s="212">
        <v>6</v>
      </c>
      <c r="B8" s="381" t="s">
        <v>271</v>
      </c>
      <c r="C8" s="214" t="s">
        <v>71</v>
      </c>
      <c r="D8" s="234" t="s">
        <v>81</v>
      </c>
      <c r="E8" s="231">
        <v>2</v>
      </c>
      <c r="F8" s="219">
        <v>2</v>
      </c>
      <c r="G8" s="219">
        <v>1</v>
      </c>
      <c r="H8" s="218">
        <v>5</v>
      </c>
      <c r="I8" s="218">
        <v>5</v>
      </c>
      <c r="J8" s="217"/>
      <c r="K8" s="218">
        <v>5</v>
      </c>
      <c r="L8" s="218"/>
      <c r="M8" s="242"/>
      <c r="N8" s="218"/>
      <c r="O8" s="304"/>
      <c r="P8" s="304"/>
      <c r="Q8" s="304"/>
      <c r="R8" s="304"/>
      <c r="S8" s="216">
        <v>3</v>
      </c>
      <c r="T8" s="218">
        <v>5</v>
      </c>
      <c r="U8" s="218">
        <v>2</v>
      </c>
      <c r="V8" s="218">
        <v>5</v>
      </c>
      <c r="W8" s="218">
        <v>5</v>
      </c>
      <c r="X8" s="217"/>
      <c r="Y8" s="218">
        <v>3</v>
      </c>
      <c r="Z8" s="243"/>
      <c r="AA8" s="242"/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>
        <v>6</v>
      </c>
      <c r="AP8" s="338">
        <v>6</v>
      </c>
      <c r="AQ8" s="339">
        <f>SUM(E8:AN8)</f>
        <v>43</v>
      </c>
      <c r="AR8" s="340">
        <f>SUM(J3:J34)</f>
        <v>38</v>
      </c>
      <c r="AS8" s="358">
        <f t="shared" si="1"/>
        <v>116.16666666666666</v>
      </c>
      <c r="AT8" s="226">
        <f t="shared" si="0"/>
        <v>5</v>
      </c>
      <c r="AU8" s="341" t="s">
        <v>242</v>
      </c>
      <c r="AV8" s="360">
        <f t="shared" si="2"/>
        <v>116.16666666666666</v>
      </c>
    </row>
    <row r="9" spans="1:194" s="233" customFormat="1" ht="23.25" thickBot="1">
      <c r="A9" s="212">
        <v>7</v>
      </c>
      <c r="B9" s="284" t="s">
        <v>272</v>
      </c>
      <c r="C9" s="214" t="s">
        <v>71</v>
      </c>
      <c r="D9" s="215" t="s">
        <v>88</v>
      </c>
      <c r="E9" s="216">
        <v>2</v>
      </c>
      <c r="F9" s="218">
        <v>3</v>
      </c>
      <c r="G9" s="315">
        <v>2</v>
      </c>
      <c r="H9" s="218">
        <v>3</v>
      </c>
      <c r="I9" s="236">
        <v>5</v>
      </c>
      <c r="J9" s="242">
        <v>3</v>
      </c>
      <c r="K9" s="217"/>
      <c r="L9" s="218"/>
      <c r="M9" s="242"/>
      <c r="N9" s="218"/>
      <c r="O9" s="304"/>
      <c r="P9" s="304"/>
      <c r="Q9" s="304"/>
      <c r="R9" s="304"/>
      <c r="S9" s="383">
        <v>3</v>
      </c>
      <c r="T9" s="218">
        <v>5</v>
      </c>
      <c r="U9" s="383">
        <v>3</v>
      </c>
      <c r="V9" s="218">
        <v>5</v>
      </c>
      <c r="W9" s="236">
        <v>5</v>
      </c>
      <c r="X9" s="218">
        <v>5</v>
      </c>
      <c r="Y9" s="217"/>
      <c r="Z9" s="218"/>
      <c r="AA9" s="242"/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337">
        <v>8</v>
      </c>
      <c r="AP9" s="338">
        <v>4</v>
      </c>
      <c r="AQ9" s="339">
        <f>SUM(E9:AN9)</f>
        <v>44</v>
      </c>
      <c r="AR9" s="340">
        <f>SUM(K3:K34)</f>
        <v>34</v>
      </c>
      <c r="AS9" s="358">
        <f t="shared" si="1"/>
        <v>137</v>
      </c>
      <c r="AT9" s="226">
        <f t="shared" si="0"/>
        <v>10</v>
      </c>
      <c r="AU9" s="341" t="s">
        <v>249</v>
      </c>
      <c r="AV9" s="360">
        <f t="shared" si="2"/>
        <v>137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13"/>
      <c r="C10" s="214"/>
      <c r="D10" s="234"/>
      <c r="E10" s="216"/>
      <c r="F10" s="218"/>
      <c r="G10" s="218"/>
      <c r="H10" s="218"/>
      <c r="I10" s="218"/>
      <c r="J10" s="218"/>
      <c r="K10" s="218"/>
      <c r="L10" s="242"/>
      <c r="M10" s="242"/>
      <c r="N10" s="242"/>
      <c r="O10" s="305"/>
      <c r="P10" s="305"/>
      <c r="Q10" s="305"/>
      <c r="R10" s="305"/>
      <c r="S10" s="285"/>
      <c r="T10" s="242"/>
      <c r="U10" s="242"/>
      <c r="V10" s="242"/>
      <c r="W10" s="242"/>
      <c r="X10" s="242"/>
      <c r="Y10" s="242"/>
      <c r="Z10" s="242"/>
      <c r="AA10" s="242"/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337"/>
      <c r="AP10" s="338"/>
      <c r="AQ10" s="339">
        <f>SUM(E10:AN10)</f>
        <v>0</v>
      </c>
      <c r="AR10" s="340">
        <f>SUM(L3:L34)</f>
        <v>31</v>
      </c>
      <c r="AS10" s="358" t="e">
        <f t="shared" si="1"/>
        <v>#DIV/0!</v>
      </c>
      <c r="AT10" s="226">
        <f t="shared" si="0"/>
        <v>-31</v>
      </c>
      <c r="AU10" s="341"/>
      <c r="AV10" s="360"/>
    </row>
    <row r="11" spans="1:194" s="192" customFormat="1" ht="23.25" thickBot="1">
      <c r="A11" s="212">
        <v>9</v>
      </c>
      <c r="B11" s="382" t="s">
        <v>267</v>
      </c>
      <c r="C11" s="214"/>
      <c r="D11" s="234"/>
      <c r="E11" s="285"/>
      <c r="F11" s="242"/>
      <c r="G11" s="242"/>
      <c r="H11" s="286"/>
      <c r="I11" s="242"/>
      <c r="J11" s="242"/>
      <c r="K11" s="242"/>
      <c r="L11" s="242"/>
      <c r="M11" s="242"/>
      <c r="N11" s="242"/>
      <c r="O11" s="305"/>
      <c r="P11" s="305"/>
      <c r="Q11" s="305"/>
      <c r="R11" s="305"/>
      <c r="S11" s="285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35"/>
      <c r="AE11" s="335"/>
      <c r="AF11" s="239"/>
      <c r="AG11" s="239"/>
      <c r="AH11" s="239"/>
      <c r="AI11" s="239"/>
      <c r="AJ11" s="239"/>
      <c r="AK11" s="239"/>
      <c r="AL11" s="239"/>
      <c r="AM11" s="239"/>
      <c r="AN11" s="345"/>
      <c r="AO11" s="337"/>
      <c r="AP11" s="338"/>
      <c r="AQ11" s="339">
        <f>SUM(E11:AN11)</f>
        <v>0</v>
      </c>
      <c r="AR11" s="340">
        <f>SUM(M3:M34)</f>
        <v>39</v>
      </c>
      <c r="AS11" s="358" t="e">
        <f t="shared" si="1"/>
        <v>#DIV/0!</v>
      </c>
      <c r="AT11" s="226">
        <f t="shared" si="0"/>
        <v>-39</v>
      </c>
      <c r="AU11" s="346"/>
      <c r="AV11" s="360"/>
    </row>
    <row r="12" spans="1:194" s="233" customFormat="1" ht="24" thickBot="1">
      <c r="A12" s="212">
        <v>10</v>
      </c>
      <c r="B12" s="203" t="s">
        <v>269</v>
      </c>
      <c r="C12" s="214" t="s">
        <v>71</v>
      </c>
      <c r="D12" s="380" t="s">
        <v>207</v>
      </c>
      <c r="E12" s="205"/>
      <c r="F12" s="206">
        <v>5</v>
      </c>
      <c r="G12" s="206">
        <v>5</v>
      </c>
      <c r="H12" s="207">
        <v>2</v>
      </c>
      <c r="I12" s="206">
        <v>5</v>
      </c>
      <c r="J12" s="206">
        <v>5</v>
      </c>
      <c r="K12" s="206">
        <v>2</v>
      </c>
      <c r="L12" s="242"/>
      <c r="M12" s="289"/>
      <c r="N12" s="242"/>
      <c r="O12" s="305"/>
      <c r="P12" s="305"/>
      <c r="Q12" s="305"/>
      <c r="R12" s="305"/>
      <c r="S12" s="285"/>
      <c r="T12" s="242"/>
      <c r="U12" s="242"/>
      <c r="V12" s="242"/>
      <c r="W12" s="229"/>
      <c r="X12" s="243"/>
      <c r="Y12" s="242"/>
      <c r="Z12" s="242"/>
      <c r="AA12" s="242"/>
      <c r="AB12" s="217"/>
      <c r="AC12" s="229"/>
      <c r="AD12" s="220"/>
      <c r="AE12" s="220"/>
      <c r="AF12" s="228"/>
      <c r="AG12" s="228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24</v>
      </c>
      <c r="AR12" s="340">
        <f>SUM(N3:N34)</f>
        <v>0</v>
      </c>
      <c r="AS12" s="356"/>
      <c r="AT12" s="226">
        <f t="shared" si="0"/>
        <v>24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213" t="s">
        <v>124</v>
      </c>
      <c r="C13" s="214" t="s">
        <v>71</v>
      </c>
      <c r="D13" s="215" t="s">
        <v>220</v>
      </c>
      <c r="E13" s="285">
        <v>3</v>
      </c>
      <c r="F13" s="217"/>
      <c r="G13" s="218">
        <v>3</v>
      </c>
      <c r="H13" s="219">
        <v>5</v>
      </c>
      <c r="I13" s="218">
        <v>5</v>
      </c>
      <c r="J13" s="242">
        <v>2</v>
      </c>
      <c r="K13" s="242">
        <v>4</v>
      </c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306"/>
      <c r="AD13" s="295"/>
      <c r="AE13" s="220"/>
      <c r="AF13" s="228"/>
      <c r="AG13" s="228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22</v>
      </c>
      <c r="AR13" s="340">
        <f>SUM(S3:S34)</f>
        <v>16</v>
      </c>
      <c r="AS13" s="356"/>
      <c r="AT13" s="226">
        <f t="shared" si="0"/>
        <v>6</v>
      </c>
      <c r="AU13" s="227"/>
      <c r="AV13" s="354"/>
    </row>
    <row r="14" spans="1:194" s="192" customFormat="1" ht="23.25">
      <c r="A14" s="212">
        <v>12</v>
      </c>
      <c r="B14" s="284" t="s">
        <v>209</v>
      </c>
      <c r="C14" s="214" t="s">
        <v>71</v>
      </c>
      <c r="D14" s="215" t="s">
        <v>268</v>
      </c>
      <c r="E14" s="216">
        <v>2</v>
      </c>
      <c r="F14" s="218">
        <v>5</v>
      </c>
      <c r="G14" s="217"/>
      <c r="H14" s="219">
        <v>5</v>
      </c>
      <c r="I14" s="218">
        <v>5</v>
      </c>
      <c r="J14" s="218">
        <v>5</v>
      </c>
      <c r="K14" s="228">
        <v>1</v>
      </c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18"/>
      <c r="AD14" s="307"/>
      <c r="AE14" s="220"/>
      <c r="AF14" s="352"/>
      <c r="AG14" s="352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23</v>
      </c>
      <c r="AR14" s="340">
        <f>SUM(T3:T34)</f>
        <v>27</v>
      </c>
      <c r="AS14" s="356"/>
      <c r="AT14" s="226">
        <f t="shared" si="0"/>
        <v>-4</v>
      </c>
      <c r="AU14" s="227"/>
      <c r="AV14" s="354"/>
    </row>
    <row r="15" spans="1:194" s="192" customFormat="1" ht="24" thickBot="1">
      <c r="A15" s="248">
        <v>13</v>
      </c>
      <c r="B15" s="284" t="s">
        <v>211</v>
      </c>
      <c r="C15" s="230" t="s">
        <v>71</v>
      </c>
      <c r="D15" s="215" t="s">
        <v>190</v>
      </c>
      <c r="E15" s="231">
        <v>5</v>
      </c>
      <c r="F15" s="245">
        <v>3</v>
      </c>
      <c r="G15" s="219">
        <v>1</v>
      </c>
      <c r="H15" s="232"/>
      <c r="I15" s="218">
        <v>5</v>
      </c>
      <c r="J15" s="242">
        <v>1</v>
      </c>
      <c r="K15" s="218">
        <v>2</v>
      </c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0"/>
      <c r="Z15" s="220"/>
      <c r="AA15" s="220"/>
      <c r="AB15" s="220"/>
      <c r="AC15" s="220"/>
      <c r="AD15" s="220"/>
      <c r="AE15" s="306"/>
      <c r="AF15" s="295"/>
      <c r="AG15" s="352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17</v>
      </c>
      <c r="AR15" s="340">
        <f>SUM(U3:U34)</f>
        <v>14</v>
      </c>
      <c r="AS15" s="356"/>
      <c r="AT15" s="226">
        <f t="shared" si="0"/>
        <v>3</v>
      </c>
      <c r="AU15" s="227"/>
      <c r="AV15" s="354"/>
    </row>
    <row r="16" spans="1:194" s="233" customFormat="1" ht="24" thickBot="1">
      <c r="A16" s="250">
        <v>14</v>
      </c>
      <c r="B16" s="213" t="s">
        <v>270</v>
      </c>
      <c r="C16" s="214" t="s">
        <v>71</v>
      </c>
      <c r="D16" s="378" t="s">
        <v>192</v>
      </c>
      <c r="E16" s="216">
        <v>0</v>
      </c>
      <c r="F16" s="218">
        <v>4</v>
      </c>
      <c r="G16" s="218">
        <v>0</v>
      </c>
      <c r="H16" s="242">
        <v>3</v>
      </c>
      <c r="I16" s="217"/>
      <c r="J16" s="218">
        <v>0</v>
      </c>
      <c r="K16" s="218">
        <v>0</v>
      </c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2"/>
      <c r="AD16" s="252"/>
      <c r="AE16" s="218"/>
      <c r="AF16" s="307"/>
      <c r="AG16" s="353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7</v>
      </c>
      <c r="AR16" s="332">
        <f>SUM(V3:V34)</f>
        <v>25</v>
      </c>
      <c r="AS16" s="355"/>
      <c r="AT16" s="211">
        <f t="shared" si="0"/>
        <v>-18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02">
        <v>1</v>
      </c>
      <c r="B17" s="381" t="s">
        <v>271</v>
      </c>
      <c r="C17" s="214" t="s">
        <v>71</v>
      </c>
      <c r="D17" s="234" t="s">
        <v>81</v>
      </c>
      <c r="E17" s="216">
        <v>3</v>
      </c>
      <c r="F17" s="218">
        <v>5</v>
      </c>
      <c r="G17" s="218">
        <v>2</v>
      </c>
      <c r="H17" s="218">
        <v>5</v>
      </c>
      <c r="I17" s="218">
        <v>5</v>
      </c>
      <c r="J17" s="217"/>
      <c r="K17" s="218">
        <v>3</v>
      </c>
      <c r="L17" s="295">
        <v>2</v>
      </c>
      <c r="M17" s="297">
        <v>5</v>
      </c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0"/>
      <c r="AD17" s="220"/>
      <c r="AE17" s="352"/>
      <c r="AF17" s="352"/>
      <c r="AG17" s="352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30</v>
      </c>
      <c r="AR17" s="340">
        <f>SUM(W3:W34)</f>
        <v>30</v>
      </c>
      <c r="AS17" s="356"/>
      <c r="AT17" s="226">
        <f t="shared" si="0"/>
        <v>0</v>
      </c>
      <c r="AU17" s="257"/>
    </row>
    <row r="18" spans="1:194" s="192" customFormat="1" ht="23.25">
      <c r="A18" s="212">
        <v>2</v>
      </c>
      <c r="B18" s="284" t="s">
        <v>272</v>
      </c>
      <c r="C18" s="214" t="s">
        <v>71</v>
      </c>
      <c r="D18" s="215" t="s">
        <v>88</v>
      </c>
      <c r="E18" s="383">
        <v>3</v>
      </c>
      <c r="F18" s="218">
        <v>5</v>
      </c>
      <c r="G18" s="383">
        <v>3</v>
      </c>
      <c r="H18" s="218">
        <v>5</v>
      </c>
      <c r="I18" s="236">
        <v>5</v>
      </c>
      <c r="J18" s="218">
        <v>5</v>
      </c>
      <c r="K18" s="217"/>
      <c r="L18" s="315">
        <v>3</v>
      </c>
      <c r="M18" s="242">
        <v>5</v>
      </c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34</v>
      </c>
      <c r="AR18" s="349">
        <f>SUM(X3:X34)</f>
        <v>18</v>
      </c>
      <c r="AS18" s="351"/>
      <c r="AT18" s="226">
        <f t="shared" si="0"/>
        <v>16</v>
      </c>
      <c r="AU18" s="260"/>
    </row>
    <row r="19" spans="1:194" s="233" customFormat="1" ht="24" thickBot="1">
      <c r="A19" s="212">
        <v>3</v>
      </c>
      <c r="B19" s="314"/>
      <c r="C19" s="371"/>
      <c r="D19" s="373"/>
      <c r="E19" s="285"/>
      <c r="F19" s="242"/>
      <c r="G19" s="242"/>
      <c r="H19" s="245"/>
      <c r="I19" s="242"/>
      <c r="J19" s="242"/>
      <c r="K19" s="242"/>
      <c r="L19" s="218">
        <v>3</v>
      </c>
      <c r="M19" s="242">
        <v>5</v>
      </c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8</v>
      </c>
      <c r="AR19" s="349">
        <f>SUM(Y3:Y34)</f>
        <v>12</v>
      </c>
      <c r="AS19" s="351"/>
      <c r="AT19" s="226">
        <f t="shared" si="0"/>
        <v>-4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314"/>
      <c r="C20" s="371"/>
      <c r="D20" s="373"/>
      <c r="E20" s="310"/>
      <c r="F20" s="374"/>
      <c r="G20" s="245"/>
      <c r="H20" s="245"/>
      <c r="I20" s="242"/>
      <c r="J20" s="243"/>
      <c r="K20" s="242"/>
      <c r="L20" s="243">
        <v>5</v>
      </c>
      <c r="M20" s="242">
        <v>5</v>
      </c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10</v>
      </c>
      <c r="AR20" s="349">
        <f>SUM(Z3:Z34)</f>
        <v>0</v>
      </c>
      <c r="AS20" s="351"/>
      <c r="AT20" s="226">
        <f t="shared" si="0"/>
        <v>10</v>
      </c>
      <c r="AU20" s="260"/>
    </row>
    <row r="21" spans="1:194" s="192" customFormat="1" ht="23.25">
      <c r="A21" s="212">
        <v>5</v>
      </c>
      <c r="B21" s="313"/>
      <c r="C21" s="371"/>
      <c r="D21" s="373"/>
      <c r="E21" s="285"/>
      <c r="F21" s="242"/>
      <c r="G21" s="242"/>
      <c r="H21" s="242"/>
      <c r="I21" s="242"/>
      <c r="J21" s="242"/>
      <c r="K21" s="242"/>
      <c r="L21" s="218">
        <v>5</v>
      </c>
      <c r="M21" s="242">
        <v>4</v>
      </c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9</v>
      </c>
      <c r="AR21" s="349">
        <f>SUM(AA3:AA34)</f>
        <v>0</v>
      </c>
      <c r="AS21" s="351"/>
      <c r="AT21" s="226">
        <f t="shared" si="0"/>
        <v>9</v>
      </c>
      <c r="AU21" s="261"/>
    </row>
    <row r="22" spans="1:194" s="264" customFormat="1" ht="24" thickBot="1">
      <c r="A22" s="212">
        <v>6</v>
      </c>
      <c r="B22" s="375"/>
      <c r="C22" s="371"/>
      <c r="D22" s="376"/>
      <c r="E22" s="285"/>
      <c r="F22" s="242"/>
      <c r="G22" s="242"/>
      <c r="H22" s="242"/>
      <c r="I22" s="242"/>
      <c r="J22" s="242"/>
      <c r="K22" s="242"/>
      <c r="L22" s="243">
        <v>5</v>
      </c>
      <c r="M22" s="242">
        <v>5</v>
      </c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10</v>
      </c>
      <c r="AR22" s="349">
        <f>SUM(AB3:AB34)</f>
        <v>0</v>
      </c>
      <c r="AS22" s="351"/>
      <c r="AT22" s="226">
        <f t="shared" si="0"/>
        <v>10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377"/>
      <c r="C23" s="371"/>
      <c r="D23" s="373"/>
      <c r="E23" s="285"/>
      <c r="F23" s="242"/>
      <c r="G23" s="242"/>
      <c r="H23" s="242"/>
      <c r="I23" s="286"/>
      <c r="J23" s="242"/>
      <c r="K23" s="242"/>
      <c r="L23" s="218">
        <v>5</v>
      </c>
      <c r="M23" s="242">
        <v>5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10</v>
      </c>
      <c r="AR23" s="349">
        <f>SUM(AB4:AB35)</f>
        <v>0</v>
      </c>
      <c r="AS23" s="351"/>
      <c r="AT23" s="226">
        <f t="shared" si="0"/>
        <v>10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313"/>
      <c r="C24" s="371"/>
      <c r="D24" s="376"/>
      <c r="E24" s="285"/>
      <c r="F24" s="242"/>
      <c r="G24" s="242"/>
      <c r="H24" s="242"/>
      <c r="I24" s="242"/>
      <c r="J24" s="242"/>
      <c r="K24" s="242"/>
      <c r="L24" s="217"/>
      <c r="M24" s="242">
        <v>5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5</v>
      </c>
      <c r="AR24" s="349">
        <f>SUM(AC3:AC34)</f>
        <v>0</v>
      </c>
      <c r="AS24" s="351"/>
      <c r="AT24" s="226">
        <f t="shared" si="0"/>
        <v>5</v>
      </c>
      <c r="AU24" s="261"/>
    </row>
    <row r="25" spans="1:194" s="192" customFormat="1" ht="23.25" customHeight="1">
      <c r="A25" s="212">
        <v>9</v>
      </c>
      <c r="B25" s="313"/>
      <c r="C25" s="371"/>
      <c r="D25" s="376"/>
      <c r="E25" s="285"/>
      <c r="F25" s="242"/>
      <c r="G25" s="242"/>
      <c r="H25" s="286"/>
      <c r="I25" s="242"/>
      <c r="J25" s="242"/>
      <c r="K25" s="242"/>
      <c r="L25" s="242">
        <v>3</v>
      </c>
      <c r="M25" s="217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3</v>
      </c>
      <c r="AR25" s="351">
        <f>SUM(AD3:AD34)</f>
        <v>0</v>
      </c>
      <c r="AS25" s="351"/>
      <c r="AT25" s="226">
        <f t="shared" si="0"/>
        <v>3</v>
      </c>
      <c r="AU25" s="261"/>
    </row>
    <row r="26" spans="1:194" s="233" customFormat="1" ht="23.25" customHeight="1" thickBot="1">
      <c r="A26" s="212">
        <v>10</v>
      </c>
      <c r="B26" s="265"/>
      <c r="C26" s="265"/>
      <c r="D26" s="269"/>
      <c r="E26" s="221"/>
      <c r="F26" s="221"/>
      <c r="G26" s="221"/>
      <c r="H26" s="221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15" priority="9" stopIfTrue="1" operator="equal">
      <formula>5</formula>
    </cfRule>
  </conditionalFormatting>
  <conditionalFormatting sqref="E26:U35 S13:U22 E3:R11 N23:U25 L12:R12">
    <cfRule type="cellIs" dxfId="14" priority="8" stopIfTrue="1" operator="equal">
      <formula>5</formula>
    </cfRule>
  </conditionalFormatting>
  <conditionalFormatting sqref="S12:V12 X12:AB12 S3:AB11">
    <cfRule type="cellIs" dxfId="13" priority="7" stopIfTrue="1" operator="equal">
      <formula>5</formula>
    </cfRule>
  </conditionalFormatting>
  <conditionalFormatting sqref="L13:R16 N17:R22">
    <cfRule type="cellIs" dxfId="12" priority="6" stopIfTrue="1" operator="equal">
      <formula>5</formula>
    </cfRule>
  </conditionalFormatting>
  <conditionalFormatting sqref="AC13:AD14">
    <cfRule type="cellIs" dxfId="11" priority="5" stopIfTrue="1" operator="equal">
      <formula>5</formula>
    </cfRule>
  </conditionalFormatting>
  <conditionalFormatting sqref="AE15:AF16">
    <cfRule type="cellIs" dxfId="10" priority="4" stopIfTrue="1" operator="equal">
      <formula>5</formula>
    </cfRule>
  </conditionalFormatting>
  <conditionalFormatting sqref="E19:M25 L17:M18">
    <cfRule type="cellIs" dxfId="9" priority="3" stopIfTrue="1" operator="equal">
      <formula>5</formula>
    </cfRule>
  </conditionalFormatting>
  <conditionalFormatting sqref="E12:K18">
    <cfRule type="cellIs" dxfId="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7423-4162-499A-8A66-651B0490832E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hidden="1" customWidth="1"/>
    <col min="14" max="14" width="4.125" style="195" hidden="1" customWidth="1"/>
    <col min="15" max="18" width="4.125" style="192" hidden="1" customWidth="1"/>
    <col min="19" max="21" width="4.125" hidden="1" customWidth="1"/>
    <col min="22" max="22" width="4.125" style="195" hidden="1" customWidth="1"/>
    <col min="23" max="24" width="4.125" hidden="1" customWidth="1"/>
    <col min="25" max="25" width="4.125" style="195" hidden="1" customWidth="1"/>
    <col min="26" max="26" width="4.125" style="7" hidden="1" customWidth="1"/>
    <col min="27" max="27" width="4.125" hidden="1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398" t="s">
        <v>298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725.33333333333326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4</v>
      </c>
      <c r="W2" s="200">
        <v>5</v>
      </c>
      <c r="X2" s="200">
        <v>6</v>
      </c>
      <c r="Y2" s="200">
        <v>7</v>
      </c>
      <c r="Z2" s="200">
        <v>8</v>
      </c>
      <c r="AA2" s="200">
        <v>9</v>
      </c>
      <c r="AB2" s="200">
        <v>10</v>
      </c>
      <c r="AC2" s="200">
        <v>11</v>
      </c>
      <c r="AD2" s="200">
        <v>11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203" t="s">
        <v>273</v>
      </c>
      <c r="C3" s="214" t="s">
        <v>69</v>
      </c>
      <c r="D3" s="378" t="s">
        <v>192</v>
      </c>
      <c r="E3" s="205"/>
      <c r="F3" s="206">
        <v>0</v>
      </c>
      <c r="G3" s="206">
        <v>0</v>
      </c>
      <c r="H3" s="207">
        <v>0</v>
      </c>
      <c r="I3" s="288">
        <v>2</v>
      </c>
      <c r="J3" s="206">
        <v>0</v>
      </c>
      <c r="K3" s="206">
        <v>1</v>
      </c>
      <c r="L3" s="206"/>
      <c r="M3" s="242"/>
      <c r="N3" s="206"/>
      <c r="O3" s="303"/>
      <c r="P3" s="303"/>
      <c r="Q3" s="303"/>
      <c r="R3" s="303"/>
      <c r="S3" s="205"/>
      <c r="T3" s="206"/>
      <c r="U3" s="206"/>
      <c r="V3" s="207"/>
      <c r="W3" s="206"/>
      <c r="X3" s="206"/>
      <c r="Y3" s="206"/>
      <c r="Z3" s="206"/>
      <c r="AA3" s="288"/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>
        <v>0</v>
      </c>
      <c r="AP3" s="330">
        <v>6</v>
      </c>
      <c r="AQ3" s="331">
        <f>SUM(E3:AN3)</f>
        <v>3</v>
      </c>
      <c r="AR3" s="332">
        <f>SUM(E3:E34)</f>
        <v>30</v>
      </c>
      <c r="AS3" s="358">
        <f>SUM((AO3+AP3)+((AO3*100)/(AO3+AP3)+((((AQ3-AR3)+((AO3+AP3)*5))*50)/((AO3+AP3)*5))))</f>
        <v>11</v>
      </c>
      <c r="AT3" s="211">
        <f t="shared" ref="AT3:AT34" si="0">SUM(AQ3-AR3)</f>
        <v>-27</v>
      </c>
      <c r="AU3" s="333" t="s">
        <v>253</v>
      </c>
      <c r="AV3" s="360">
        <f>AS3</f>
        <v>11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13" t="s">
        <v>212</v>
      </c>
      <c r="C4" s="214" t="s">
        <v>69</v>
      </c>
      <c r="D4" s="391" t="s">
        <v>268</v>
      </c>
      <c r="E4" s="216">
        <v>5</v>
      </c>
      <c r="F4" s="217"/>
      <c r="G4" s="218">
        <v>2</v>
      </c>
      <c r="H4" s="219">
        <v>2</v>
      </c>
      <c r="I4" s="218">
        <v>4</v>
      </c>
      <c r="J4" s="218">
        <v>4</v>
      </c>
      <c r="K4" s="218">
        <v>5</v>
      </c>
      <c r="L4" s="218"/>
      <c r="M4" s="242"/>
      <c r="N4" s="218"/>
      <c r="O4" s="304"/>
      <c r="P4" s="304"/>
      <c r="Q4" s="304"/>
      <c r="R4" s="304"/>
      <c r="S4" s="285"/>
      <c r="T4" s="217"/>
      <c r="U4" s="218"/>
      <c r="V4" s="219"/>
      <c r="W4" s="218"/>
      <c r="X4" s="242"/>
      <c r="Y4" s="242"/>
      <c r="Z4" s="243"/>
      <c r="AA4" s="242"/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2</v>
      </c>
      <c r="AP4" s="338">
        <v>4</v>
      </c>
      <c r="AQ4" s="339">
        <f>SUM(E4:AN4)</f>
        <v>22</v>
      </c>
      <c r="AR4" s="340">
        <f>SUM(F3:F34)</f>
        <v>24</v>
      </c>
      <c r="AS4" s="358">
        <f t="shared" ref="AS4:AS11" si="1">SUM((AO4+AP4)+((AO4*100)/(AO4+AP4)+((((AQ4-AR4)+((AO4+AP4)*5))*50)/((AO4+AP4)*5))))</f>
        <v>86</v>
      </c>
      <c r="AT4" s="226">
        <f t="shared" si="0"/>
        <v>-2</v>
      </c>
      <c r="AU4" s="341" t="s">
        <v>251</v>
      </c>
      <c r="AV4" s="360">
        <f t="shared" ref="AV4:AV11" si="2">AS4</f>
        <v>86</v>
      </c>
    </row>
    <row r="5" spans="1:194" s="192" customFormat="1" ht="22.5">
      <c r="A5" s="212">
        <v>3</v>
      </c>
      <c r="B5" s="284" t="s">
        <v>274</v>
      </c>
      <c r="C5" s="214" t="s">
        <v>69</v>
      </c>
      <c r="D5" s="391" t="s">
        <v>190</v>
      </c>
      <c r="E5" s="216">
        <v>5</v>
      </c>
      <c r="F5" s="218">
        <v>5</v>
      </c>
      <c r="G5" s="217"/>
      <c r="H5" s="219">
        <v>3</v>
      </c>
      <c r="I5" s="218">
        <v>5</v>
      </c>
      <c r="J5" s="218">
        <v>3</v>
      </c>
      <c r="K5" s="228">
        <v>5</v>
      </c>
      <c r="L5" s="218"/>
      <c r="M5" s="242"/>
      <c r="N5" s="218"/>
      <c r="O5" s="304"/>
      <c r="P5" s="304"/>
      <c r="Q5" s="304"/>
      <c r="R5" s="304"/>
      <c r="S5" s="216"/>
      <c r="T5" s="218"/>
      <c r="U5" s="217"/>
      <c r="V5" s="219"/>
      <c r="W5" s="218"/>
      <c r="X5" s="218"/>
      <c r="Y5" s="228"/>
      <c r="Z5" s="218"/>
      <c r="AA5" s="242"/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4</v>
      </c>
      <c r="AP5" s="338">
        <v>2</v>
      </c>
      <c r="AQ5" s="339">
        <f>SUM(E5:AN5)</f>
        <v>26</v>
      </c>
      <c r="AR5" s="340">
        <f>SUM(G3:G34)</f>
        <v>12</v>
      </c>
      <c r="AS5" s="358">
        <f t="shared" si="1"/>
        <v>146</v>
      </c>
      <c r="AT5" s="226">
        <f t="shared" si="0"/>
        <v>14</v>
      </c>
      <c r="AU5" s="384">
        <v>2</v>
      </c>
      <c r="AV5" s="360">
        <f t="shared" si="2"/>
        <v>146</v>
      </c>
    </row>
    <row r="6" spans="1:194" s="233" customFormat="1" ht="23.25" thickBot="1">
      <c r="A6" s="212">
        <v>4</v>
      </c>
      <c r="B6" s="284" t="s">
        <v>275</v>
      </c>
      <c r="C6" s="230" t="s">
        <v>69</v>
      </c>
      <c r="D6" s="391" t="s">
        <v>190</v>
      </c>
      <c r="E6" s="231">
        <v>5</v>
      </c>
      <c r="F6" s="219">
        <v>5</v>
      </c>
      <c r="G6" s="219">
        <v>5</v>
      </c>
      <c r="H6" s="232"/>
      <c r="I6" s="218">
        <v>5</v>
      </c>
      <c r="J6" s="218">
        <v>2</v>
      </c>
      <c r="K6" s="218">
        <v>4</v>
      </c>
      <c r="L6" s="218"/>
      <c r="M6" s="242"/>
      <c r="N6" s="218"/>
      <c r="O6" s="304"/>
      <c r="P6" s="304"/>
      <c r="Q6" s="304"/>
      <c r="R6" s="304"/>
      <c r="S6" s="231"/>
      <c r="T6" s="245"/>
      <c r="U6" s="219"/>
      <c r="V6" s="232"/>
      <c r="W6" s="218"/>
      <c r="X6" s="242"/>
      <c r="Y6" s="218"/>
      <c r="Z6" s="243"/>
      <c r="AA6" s="242"/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>
        <v>4</v>
      </c>
      <c r="AP6" s="338">
        <v>2</v>
      </c>
      <c r="AQ6" s="339">
        <f>SUM(E6:AN6)</f>
        <v>26</v>
      </c>
      <c r="AR6" s="340">
        <f>SUM(H3:H34)</f>
        <v>17</v>
      </c>
      <c r="AS6" s="358">
        <f t="shared" si="1"/>
        <v>137.66666666666669</v>
      </c>
      <c r="AT6" s="226">
        <f t="shared" si="0"/>
        <v>9</v>
      </c>
      <c r="AU6" s="341" t="s">
        <v>249</v>
      </c>
      <c r="AV6" s="360">
        <f t="shared" si="2"/>
        <v>137.66666666666669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13" t="s">
        <v>203</v>
      </c>
      <c r="C7" s="214" t="s">
        <v>69</v>
      </c>
      <c r="D7" s="391" t="s">
        <v>268</v>
      </c>
      <c r="E7" s="231">
        <v>5</v>
      </c>
      <c r="F7" s="219">
        <v>5</v>
      </c>
      <c r="G7" s="219">
        <v>0</v>
      </c>
      <c r="H7" s="218">
        <v>2</v>
      </c>
      <c r="I7" s="217"/>
      <c r="J7" s="218">
        <v>2</v>
      </c>
      <c r="K7" s="218">
        <v>4</v>
      </c>
      <c r="L7" s="218"/>
      <c r="M7" s="242"/>
      <c r="N7" s="218"/>
      <c r="O7" s="304"/>
      <c r="P7" s="304"/>
      <c r="Q7" s="304"/>
      <c r="R7" s="304"/>
      <c r="S7" s="216"/>
      <c r="T7" s="218"/>
      <c r="U7" s="218"/>
      <c r="V7" s="242"/>
      <c r="W7" s="217"/>
      <c r="X7" s="218"/>
      <c r="Y7" s="218"/>
      <c r="Z7" s="218"/>
      <c r="AA7" s="242"/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>
        <v>2</v>
      </c>
      <c r="AP7" s="338">
        <v>4</v>
      </c>
      <c r="AQ7" s="339">
        <f>SUM(E7:AN7)</f>
        <v>18</v>
      </c>
      <c r="AR7" s="340">
        <f>SUM(I3:I34)</f>
        <v>27</v>
      </c>
      <c r="AS7" s="358">
        <f t="shared" si="1"/>
        <v>74.333333333333343</v>
      </c>
      <c r="AT7" s="226">
        <f t="shared" si="0"/>
        <v>-9</v>
      </c>
      <c r="AU7" s="341" t="s">
        <v>246</v>
      </c>
      <c r="AV7" s="360">
        <f t="shared" si="2"/>
        <v>74.333333333333343</v>
      </c>
    </row>
    <row r="8" spans="1:194" s="192" customFormat="1" ht="22.5">
      <c r="A8" s="212">
        <v>6</v>
      </c>
      <c r="B8" s="381" t="s">
        <v>276</v>
      </c>
      <c r="C8" s="214" t="s">
        <v>69</v>
      </c>
      <c r="D8" s="392" t="s">
        <v>268</v>
      </c>
      <c r="E8" s="231">
        <v>5</v>
      </c>
      <c r="F8" s="219">
        <v>5</v>
      </c>
      <c r="G8" s="219">
        <v>5</v>
      </c>
      <c r="H8" s="218">
        <v>5</v>
      </c>
      <c r="I8" s="218">
        <v>6</v>
      </c>
      <c r="J8" s="217"/>
      <c r="K8" s="218">
        <v>5</v>
      </c>
      <c r="L8" s="218"/>
      <c r="M8" s="242"/>
      <c r="N8" s="218"/>
      <c r="O8" s="304"/>
      <c r="P8" s="304"/>
      <c r="Q8" s="304"/>
      <c r="R8" s="304"/>
      <c r="S8" s="216"/>
      <c r="T8" s="218"/>
      <c r="U8" s="218"/>
      <c r="V8" s="218"/>
      <c r="W8" s="218"/>
      <c r="X8" s="217"/>
      <c r="Y8" s="218"/>
      <c r="Z8" s="243"/>
      <c r="AA8" s="242"/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>
        <v>5</v>
      </c>
      <c r="AP8" s="338">
        <v>1</v>
      </c>
      <c r="AQ8" s="339">
        <f>SUM(E8:AN8)</f>
        <v>31</v>
      </c>
      <c r="AR8" s="340">
        <f>SUM(J3:J34)</f>
        <v>13</v>
      </c>
      <c r="AS8" s="358">
        <f t="shared" si="1"/>
        <v>169.33333333333331</v>
      </c>
      <c r="AT8" s="226">
        <f t="shared" si="0"/>
        <v>18</v>
      </c>
      <c r="AU8" s="341" t="s">
        <v>245</v>
      </c>
      <c r="AV8" s="360">
        <f t="shared" si="2"/>
        <v>169.33333333333331</v>
      </c>
    </row>
    <row r="9" spans="1:194" s="233" customFormat="1" ht="23.25" thickBot="1">
      <c r="A9" s="212">
        <v>7</v>
      </c>
      <c r="B9" s="284" t="s">
        <v>230</v>
      </c>
      <c r="C9" s="214" t="s">
        <v>69</v>
      </c>
      <c r="D9" s="391" t="s">
        <v>190</v>
      </c>
      <c r="E9" s="216">
        <v>5</v>
      </c>
      <c r="F9" s="218">
        <v>4</v>
      </c>
      <c r="G9" s="242">
        <v>0</v>
      </c>
      <c r="H9" s="218">
        <v>5</v>
      </c>
      <c r="I9" s="236">
        <v>5</v>
      </c>
      <c r="J9" s="242">
        <v>2</v>
      </c>
      <c r="K9" s="217"/>
      <c r="L9" s="218"/>
      <c r="M9" s="242"/>
      <c r="N9" s="218"/>
      <c r="O9" s="304"/>
      <c r="P9" s="304"/>
      <c r="Q9" s="304"/>
      <c r="R9" s="304"/>
      <c r="S9" s="287"/>
      <c r="T9" s="393"/>
      <c r="U9" s="243"/>
      <c r="V9" s="218"/>
      <c r="W9" s="236"/>
      <c r="X9" s="218"/>
      <c r="Y9" s="217"/>
      <c r="Z9" s="218"/>
      <c r="AA9" s="242"/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337">
        <v>3</v>
      </c>
      <c r="AP9" s="338">
        <v>3</v>
      </c>
      <c r="AQ9" s="339">
        <f>SUM(E9:AN9)</f>
        <v>21</v>
      </c>
      <c r="AR9" s="340">
        <f>SUM(K3:K34)</f>
        <v>24</v>
      </c>
      <c r="AS9" s="358">
        <f t="shared" si="1"/>
        <v>101</v>
      </c>
      <c r="AT9" s="226">
        <f t="shared" si="0"/>
        <v>-3</v>
      </c>
      <c r="AU9" s="341" t="s">
        <v>242</v>
      </c>
      <c r="AV9" s="360">
        <f t="shared" si="2"/>
        <v>101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13"/>
      <c r="C10" s="214"/>
      <c r="D10" s="234"/>
      <c r="E10" s="216"/>
      <c r="F10" s="218"/>
      <c r="G10" s="218"/>
      <c r="H10" s="218"/>
      <c r="I10" s="218"/>
      <c r="J10" s="218"/>
      <c r="K10" s="218"/>
      <c r="L10" s="242"/>
      <c r="M10" s="242"/>
      <c r="N10" s="242"/>
      <c r="O10" s="305"/>
      <c r="P10" s="305"/>
      <c r="Q10" s="305"/>
      <c r="R10" s="305"/>
      <c r="S10" s="285"/>
      <c r="T10" s="242"/>
      <c r="U10" s="242"/>
      <c r="V10" s="242"/>
      <c r="W10" s="242"/>
      <c r="X10" s="242"/>
      <c r="Y10" s="242"/>
      <c r="Z10" s="242"/>
      <c r="AA10" s="242"/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337"/>
      <c r="AP10" s="338"/>
      <c r="AQ10" s="339">
        <f>SUM(E10:AN10)</f>
        <v>0</v>
      </c>
      <c r="AR10" s="340">
        <f>SUM(L3:L34)</f>
        <v>31</v>
      </c>
      <c r="AS10" s="358" t="e">
        <f t="shared" si="1"/>
        <v>#DIV/0!</v>
      </c>
      <c r="AT10" s="226">
        <f t="shared" si="0"/>
        <v>-31</v>
      </c>
      <c r="AU10" s="341"/>
      <c r="AV10" s="360"/>
    </row>
    <row r="11" spans="1:194" s="192" customFormat="1" ht="22.5">
      <c r="A11" s="212">
        <v>9</v>
      </c>
      <c r="B11" s="313"/>
      <c r="C11" s="371"/>
      <c r="D11" s="376"/>
      <c r="E11" s="285"/>
      <c r="F11" s="242"/>
      <c r="G11" s="242"/>
      <c r="H11" s="286"/>
      <c r="I11" s="242"/>
      <c r="J11" s="242"/>
      <c r="K11" s="242"/>
      <c r="L11" s="242"/>
      <c r="M11" s="242"/>
      <c r="N11" s="242"/>
      <c r="O11" s="305"/>
      <c r="P11" s="305"/>
      <c r="Q11" s="305"/>
      <c r="R11" s="305"/>
      <c r="S11" s="285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35"/>
      <c r="AE11" s="335"/>
      <c r="AF11" s="239"/>
      <c r="AG11" s="239"/>
      <c r="AH11" s="239"/>
      <c r="AI11" s="239"/>
      <c r="AJ11" s="239"/>
      <c r="AK11" s="239"/>
      <c r="AL11" s="239"/>
      <c r="AM11" s="239"/>
      <c r="AN11" s="345"/>
      <c r="AO11" s="337"/>
      <c r="AP11" s="338"/>
      <c r="AQ11" s="339">
        <f>SUM(E11:AN11)</f>
        <v>0</v>
      </c>
      <c r="AR11" s="340">
        <f>SUM(M3:M34)</f>
        <v>39</v>
      </c>
      <c r="AS11" s="358" t="e">
        <f t="shared" si="1"/>
        <v>#DIV/0!</v>
      </c>
      <c r="AT11" s="226">
        <f t="shared" si="0"/>
        <v>-39</v>
      </c>
      <c r="AU11" s="346"/>
      <c r="AV11" s="360"/>
    </row>
    <row r="12" spans="1:194" s="233" customFormat="1" ht="24" thickBot="1">
      <c r="A12" s="212">
        <v>10</v>
      </c>
      <c r="B12" s="312"/>
      <c r="C12" s="371"/>
      <c r="D12" s="387"/>
      <c r="E12" s="311"/>
      <c r="F12" s="297"/>
      <c r="G12" s="297"/>
      <c r="H12" s="309"/>
      <c r="I12" s="297"/>
      <c r="J12" s="297"/>
      <c r="K12" s="297"/>
      <c r="L12" s="242"/>
      <c r="M12" s="289"/>
      <c r="N12" s="242"/>
      <c r="O12" s="305"/>
      <c r="P12" s="305"/>
      <c r="Q12" s="305"/>
      <c r="R12" s="305"/>
      <c r="S12" s="285"/>
      <c r="T12" s="242"/>
      <c r="U12" s="242"/>
      <c r="V12" s="242"/>
      <c r="W12" s="229"/>
      <c r="X12" s="243"/>
      <c r="Y12" s="242"/>
      <c r="Z12" s="242"/>
      <c r="AA12" s="242"/>
      <c r="AB12" s="217"/>
      <c r="AC12" s="229"/>
      <c r="AD12" s="220"/>
      <c r="AE12" s="220"/>
      <c r="AF12" s="228"/>
      <c r="AG12" s="228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0</v>
      </c>
      <c r="AR12" s="340">
        <f>SUM(N3:N34)</f>
        <v>0</v>
      </c>
      <c r="AS12" s="356"/>
      <c r="AT12" s="226">
        <f t="shared" si="0"/>
        <v>0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313"/>
      <c r="C13" s="371"/>
      <c r="D13" s="373"/>
      <c r="E13" s="285"/>
      <c r="F13" s="242"/>
      <c r="G13" s="242"/>
      <c r="H13" s="245"/>
      <c r="I13" s="242"/>
      <c r="J13" s="242"/>
      <c r="K13" s="242"/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306"/>
      <c r="AD13" s="295"/>
      <c r="AE13" s="220"/>
      <c r="AF13" s="228"/>
      <c r="AG13" s="228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0</v>
      </c>
      <c r="AR13" s="340">
        <f>SUM(S3:S34)</f>
        <v>0</v>
      </c>
      <c r="AS13" s="356"/>
      <c r="AT13" s="226">
        <f t="shared" si="0"/>
        <v>0</v>
      </c>
      <c r="AU13" s="227"/>
      <c r="AV13" s="354"/>
    </row>
    <row r="14" spans="1:194" s="192" customFormat="1" ht="23.25">
      <c r="A14" s="212">
        <v>12</v>
      </c>
      <c r="B14" s="377"/>
      <c r="C14" s="371"/>
      <c r="D14" s="373"/>
      <c r="E14" s="285"/>
      <c r="F14" s="242"/>
      <c r="G14" s="242"/>
      <c r="H14" s="245"/>
      <c r="I14" s="242"/>
      <c r="J14" s="242"/>
      <c r="K14" s="242"/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18"/>
      <c r="AD14" s="307"/>
      <c r="AE14" s="220"/>
      <c r="AF14" s="352"/>
      <c r="AG14" s="352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0</v>
      </c>
      <c r="AR14" s="340">
        <f>SUM(T3:T34)</f>
        <v>0</v>
      </c>
      <c r="AS14" s="356"/>
      <c r="AT14" s="226">
        <f t="shared" si="0"/>
        <v>0</v>
      </c>
      <c r="AU14" s="227"/>
      <c r="AV14" s="354"/>
    </row>
    <row r="15" spans="1:194" s="192" customFormat="1" ht="24" thickBot="1">
      <c r="A15" s="248">
        <v>13</v>
      </c>
      <c r="B15" s="377"/>
      <c r="C15" s="371"/>
      <c r="D15" s="373"/>
      <c r="E15" s="310"/>
      <c r="F15" s="245"/>
      <c r="G15" s="245"/>
      <c r="H15" s="245"/>
      <c r="I15" s="242"/>
      <c r="J15" s="242"/>
      <c r="K15" s="242"/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0"/>
      <c r="Z15" s="220"/>
      <c r="AA15" s="220"/>
      <c r="AB15" s="220"/>
      <c r="AC15" s="220"/>
      <c r="AD15" s="220"/>
      <c r="AE15" s="306"/>
      <c r="AF15" s="295"/>
      <c r="AG15" s="352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0</v>
      </c>
      <c r="AR15" s="340">
        <f>SUM(U3:U34)</f>
        <v>0</v>
      </c>
      <c r="AS15" s="356"/>
      <c r="AT15" s="226">
        <f t="shared" si="0"/>
        <v>0</v>
      </c>
      <c r="AU15" s="227"/>
      <c r="AV15" s="354"/>
    </row>
    <row r="16" spans="1:194" s="233" customFormat="1" ht="24" thickBot="1">
      <c r="A16" s="250">
        <v>14</v>
      </c>
      <c r="B16" s="313"/>
      <c r="C16" s="371"/>
      <c r="D16" s="389"/>
      <c r="E16" s="285"/>
      <c r="F16" s="242"/>
      <c r="G16" s="242"/>
      <c r="H16" s="242"/>
      <c r="I16" s="242"/>
      <c r="J16" s="242"/>
      <c r="K16" s="242"/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2"/>
      <c r="AD16" s="252"/>
      <c r="AE16" s="218"/>
      <c r="AF16" s="307"/>
      <c r="AG16" s="353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0</v>
      </c>
      <c r="AR16" s="332">
        <f>SUM(V3:V34)</f>
        <v>0</v>
      </c>
      <c r="AS16" s="355"/>
      <c r="AT16" s="211">
        <f t="shared" si="0"/>
        <v>0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02">
        <v>1</v>
      </c>
      <c r="B17" s="379"/>
      <c r="C17" s="371"/>
      <c r="D17" s="376"/>
      <c r="E17" s="285"/>
      <c r="F17" s="242"/>
      <c r="G17" s="242"/>
      <c r="H17" s="242"/>
      <c r="I17" s="242"/>
      <c r="J17" s="242"/>
      <c r="K17" s="242"/>
      <c r="L17" s="295">
        <v>2</v>
      </c>
      <c r="M17" s="297">
        <v>5</v>
      </c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0"/>
      <c r="AD17" s="220"/>
      <c r="AE17" s="352"/>
      <c r="AF17" s="352"/>
      <c r="AG17" s="352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7</v>
      </c>
      <c r="AR17" s="340">
        <f>SUM(W3:W34)</f>
        <v>0</v>
      </c>
      <c r="AS17" s="356"/>
      <c r="AT17" s="226">
        <f t="shared" si="0"/>
        <v>7</v>
      </c>
      <c r="AU17" s="257"/>
    </row>
    <row r="18" spans="1:194" s="192" customFormat="1" ht="23.25">
      <c r="A18" s="212">
        <v>2</v>
      </c>
      <c r="B18" s="377"/>
      <c r="C18" s="371"/>
      <c r="D18" s="373"/>
      <c r="E18" s="287"/>
      <c r="F18" s="390"/>
      <c r="G18" s="243"/>
      <c r="H18" s="242"/>
      <c r="I18" s="286"/>
      <c r="J18" s="242"/>
      <c r="K18" s="242"/>
      <c r="L18" s="315">
        <v>3</v>
      </c>
      <c r="M18" s="242">
        <v>5</v>
      </c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8</v>
      </c>
      <c r="AR18" s="349">
        <f>SUM(X3:X34)</f>
        <v>0</v>
      </c>
      <c r="AS18" s="351"/>
      <c r="AT18" s="226">
        <f t="shared" si="0"/>
        <v>8</v>
      </c>
      <c r="AU18" s="260"/>
    </row>
    <row r="19" spans="1:194" s="233" customFormat="1" ht="24" thickBot="1">
      <c r="A19" s="212">
        <v>3</v>
      </c>
      <c r="B19" s="314"/>
      <c r="C19" s="371"/>
      <c r="D19" s="373"/>
      <c r="E19" s="285"/>
      <c r="F19" s="242"/>
      <c r="G19" s="242"/>
      <c r="H19" s="245"/>
      <c r="I19" s="242"/>
      <c r="J19" s="242"/>
      <c r="K19" s="242"/>
      <c r="L19" s="218">
        <v>3</v>
      </c>
      <c r="M19" s="242">
        <v>5</v>
      </c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8</v>
      </c>
      <c r="AR19" s="349">
        <f>SUM(Y3:Y34)</f>
        <v>0</v>
      </c>
      <c r="AS19" s="351"/>
      <c r="AT19" s="226">
        <f t="shared" si="0"/>
        <v>8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314"/>
      <c r="C20" s="371"/>
      <c r="D20" s="373"/>
      <c r="E20" s="310"/>
      <c r="F20" s="374"/>
      <c r="G20" s="245"/>
      <c r="H20" s="245"/>
      <c r="I20" s="242"/>
      <c r="J20" s="243"/>
      <c r="K20" s="242"/>
      <c r="L20" s="243">
        <v>5</v>
      </c>
      <c r="M20" s="242">
        <v>5</v>
      </c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10</v>
      </c>
      <c r="AR20" s="349">
        <f>SUM(Z3:Z34)</f>
        <v>0</v>
      </c>
      <c r="AS20" s="351"/>
      <c r="AT20" s="226">
        <f t="shared" si="0"/>
        <v>10</v>
      </c>
      <c r="AU20" s="260"/>
    </row>
    <row r="21" spans="1:194" s="192" customFormat="1" ht="23.25">
      <c r="A21" s="212">
        <v>5</v>
      </c>
      <c r="B21" s="313"/>
      <c r="C21" s="371"/>
      <c r="D21" s="373"/>
      <c r="E21" s="285"/>
      <c r="F21" s="242"/>
      <c r="G21" s="242"/>
      <c r="H21" s="242"/>
      <c r="I21" s="242"/>
      <c r="J21" s="242"/>
      <c r="K21" s="242"/>
      <c r="L21" s="218">
        <v>5</v>
      </c>
      <c r="M21" s="242">
        <v>4</v>
      </c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9</v>
      </c>
      <c r="AR21" s="349">
        <f>SUM(AA3:AA34)</f>
        <v>0</v>
      </c>
      <c r="AS21" s="351"/>
      <c r="AT21" s="226">
        <f t="shared" si="0"/>
        <v>9</v>
      </c>
      <c r="AU21" s="261"/>
    </row>
    <row r="22" spans="1:194" s="264" customFormat="1" ht="24" thickBot="1">
      <c r="A22" s="212">
        <v>6</v>
      </c>
      <c r="B22" s="375"/>
      <c r="C22" s="371"/>
      <c r="D22" s="376"/>
      <c r="E22" s="285"/>
      <c r="F22" s="242"/>
      <c r="G22" s="242"/>
      <c r="H22" s="242"/>
      <c r="I22" s="242"/>
      <c r="J22" s="242"/>
      <c r="K22" s="242"/>
      <c r="L22" s="243">
        <v>5</v>
      </c>
      <c r="M22" s="242">
        <v>5</v>
      </c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10</v>
      </c>
      <c r="AR22" s="349">
        <f>SUM(AB3:AB34)</f>
        <v>0</v>
      </c>
      <c r="AS22" s="351"/>
      <c r="AT22" s="226">
        <f t="shared" si="0"/>
        <v>10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377"/>
      <c r="C23" s="371"/>
      <c r="D23" s="373"/>
      <c r="E23" s="285"/>
      <c r="F23" s="242"/>
      <c r="G23" s="242"/>
      <c r="H23" s="242"/>
      <c r="I23" s="286"/>
      <c r="J23" s="242"/>
      <c r="K23" s="242"/>
      <c r="L23" s="218">
        <v>5</v>
      </c>
      <c r="M23" s="242">
        <v>5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10</v>
      </c>
      <c r="AR23" s="349">
        <f>SUM(AB4:AB35)</f>
        <v>0</v>
      </c>
      <c r="AS23" s="351"/>
      <c r="AT23" s="226">
        <f t="shared" si="0"/>
        <v>10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313"/>
      <c r="C24" s="371"/>
      <c r="D24" s="376"/>
      <c r="E24" s="285"/>
      <c r="F24" s="242"/>
      <c r="G24" s="242"/>
      <c r="H24" s="242"/>
      <c r="I24" s="242"/>
      <c r="J24" s="242"/>
      <c r="K24" s="242"/>
      <c r="L24" s="217"/>
      <c r="M24" s="242">
        <v>5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5</v>
      </c>
      <c r="AR24" s="349">
        <f>SUM(AC3:AC34)</f>
        <v>0</v>
      </c>
      <c r="AS24" s="351"/>
      <c r="AT24" s="226">
        <f t="shared" si="0"/>
        <v>5</v>
      </c>
      <c r="AU24" s="261"/>
    </row>
    <row r="25" spans="1:194" s="192" customFormat="1" ht="23.25" customHeight="1">
      <c r="A25" s="212">
        <v>9</v>
      </c>
      <c r="B25" s="313"/>
      <c r="C25" s="371"/>
      <c r="D25" s="376"/>
      <c r="E25" s="285"/>
      <c r="F25" s="242"/>
      <c r="G25" s="242"/>
      <c r="H25" s="286"/>
      <c r="I25" s="242"/>
      <c r="J25" s="242"/>
      <c r="K25" s="242"/>
      <c r="L25" s="242">
        <v>3</v>
      </c>
      <c r="M25" s="217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3</v>
      </c>
      <c r="AR25" s="351">
        <f>SUM(AD3:AD34)</f>
        <v>0</v>
      </c>
      <c r="AS25" s="351"/>
      <c r="AT25" s="226">
        <f t="shared" si="0"/>
        <v>3</v>
      </c>
      <c r="AU25" s="261"/>
    </row>
    <row r="26" spans="1:194" s="233" customFormat="1" ht="23.25" customHeight="1" thickBot="1">
      <c r="A26" s="212">
        <v>10</v>
      </c>
      <c r="B26" s="265"/>
      <c r="C26" s="265"/>
      <c r="D26" s="269"/>
      <c r="E26" s="221"/>
      <c r="F26" s="221"/>
      <c r="G26" s="221"/>
      <c r="H26" s="221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7" priority="8" stopIfTrue="1" operator="equal">
      <formula>5</formula>
    </cfRule>
  </conditionalFormatting>
  <conditionalFormatting sqref="E26:U35 S13:U22 E3:R11 N23:U25 L12:R12">
    <cfRule type="cellIs" dxfId="6" priority="7" stopIfTrue="1" operator="equal">
      <formula>5</formula>
    </cfRule>
  </conditionalFormatting>
  <conditionalFormatting sqref="S12:V12 X12:AB12 S3:AB11">
    <cfRule type="cellIs" dxfId="5" priority="6" stopIfTrue="1" operator="equal">
      <formula>5</formula>
    </cfRule>
  </conditionalFormatting>
  <conditionalFormatting sqref="L13:R16 N17:R22">
    <cfRule type="cellIs" dxfId="4" priority="5" stopIfTrue="1" operator="equal">
      <formula>5</formula>
    </cfRule>
  </conditionalFormatting>
  <conditionalFormatting sqref="AC13:AD14">
    <cfRule type="cellIs" dxfId="3" priority="4" stopIfTrue="1" operator="equal">
      <formula>5</formula>
    </cfRule>
  </conditionalFormatting>
  <conditionalFormatting sqref="AE15:AF16">
    <cfRule type="cellIs" dxfId="2" priority="3" stopIfTrue="1" operator="equal">
      <formula>5</formula>
    </cfRule>
  </conditionalFormatting>
  <conditionalFormatting sqref="E19:M25 L17:M18">
    <cfRule type="cellIs" dxfId="1" priority="2" stopIfTrue="1" operator="equal">
      <formula>5</formula>
    </cfRule>
  </conditionalFormatting>
  <conditionalFormatting sqref="E12:K18">
    <cfRule type="cellIs" dxfId="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C198-7DE1-4E6D-9D09-E0930375CE0A}">
  <sheetPr>
    <tabColor rgb="FF02CE15"/>
  </sheetPr>
  <dimension ref="A1:E45"/>
  <sheetViews>
    <sheetView workbookViewId="0">
      <selection activeCell="H10" sqref="H10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172" t="s">
        <v>140</v>
      </c>
      <c r="B1" s="172"/>
      <c r="C1" s="172"/>
      <c r="D1" s="172"/>
      <c r="E1" s="172"/>
    </row>
    <row r="2" spans="1:5" ht="9" customHeight="1"/>
    <row r="3" spans="1:5" ht="18.75">
      <c r="A3" s="173" t="s">
        <v>199</v>
      </c>
      <c r="B3" s="173"/>
      <c r="C3" s="173"/>
      <c r="D3" s="173"/>
      <c r="E3" s="173"/>
    </row>
    <row r="4" spans="1:5" ht="9" customHeight="1"/>
    <row r="5" spans="1:5" ht="24.95" customHeight="1">
      <c r="A5" s="174" t="s">
        <v>139</v>
      </c>
      <c r="B5" s="174"/>
      <c r="C5" s="174"/>
      <c r="D5" s="174"/>
      <c r="E5" s="174"/>
    </row>
    <row r="6" spans="1:5" ht="20.100000000000001" customHeight="1">
      <c r="A6" s="31" t="s">
        <v>4</v>
      </c>
      <c r="B6" s="70" t="s">
        <v>168</v>
      </c>
      <c r="C6" s="29"/>
      <c r="D6" s="36" t="s">
        <v>66</v>
      </c>
      <c r="E6" s="37" t="s">
        <v>65</v>
      </c>
    </row>
    <row r="7" spans="1:5">
      <c r="A7" s="28"/>
      <c r="B7" s="86" t="s">
        <v>197</v>
      </c>
      <c r="C7" s="29"/>
      <c r="D7" s="29"/>
      <c r="E7" s="71" t="s">
        <v>166</v>
      </c>
    </row>
    <row r="8" spans="1:5">
      <c r="A8" s="28"/>
      <c r="B8" s="70" t="s">
        <v>167</v>
      </c>
      <c r="C8" s="29"/>
      <c r="D8" s="29"/>
      <c r="E8" s="71" t="s">
        <v>120</v>
      </c>
    </row>
    <row r="9" spans="1:5">
      <c r="A9" s="28"/>
      <c r="B9" s="29"/>
      <c r="C9" s="29"/>
      <c r="D9" s="29"/>
      <c r="E9" s="30"/>
    </row>
    <row r="10" spans="1:5">
      <c r="A10" s="31" t="s">
        <v>6</v>
      </c>
      <c r="B10" s="29" t="s">
        <v>7</v>
      </c>
      <c r="C10" s="29" t="s">
        <v>8</v>
      </c>
      <c r="D10" s="29"/>
      <c r="E10" s="60" t="s">
        <v>126</v>
      </c>
    </row>
    <row r="11" spans="1:5">
      <c r="A11" s="28"/>
      <c r="B11" s="29" t="s">
        <v>2</v>
      </c>
      <c r="C11" s="29" t="s">
        <v>9</v>
      </c>
      <c r="D11" s="29"/>
      <c r="E11" s="30"/>
    </row>
    <row r="12" spans="1:5">
      <c r="A12" s="28"/>
      <c r="B12" s="29"/>
      <c r="C12" s="29"/>
      <c r="D12" s="29"/>
      <c r="E12" s="30"/>
    </row>
    <row r="13" spans="1:5">
      <c r="A13" s="31" t="s">
        <v>11</v>
      </c>
      <c r="B13" s="29" t="s">
        <v>10</v>
      </c>
      <c r="C13" s="32" t="s">
        <v>12</v>
      </c>
      <c r="D13" s="29"/>
      <c r="E13" s="30"/>
    </row>
    <row r="14" spans="1:5">
      <c r="A14" s="31" t="s">
        <v>18</v>
      </c>
      <c r="B14" s="29" t="s">
        <v>10</v>
      </c>
      <c r="C14" s="29" t="s">
        <v>19</v>
      </c>
      <c r="D14" s="29"/>
      <c r="E14" s="30"/>
    </row>
    <row r="15" spans="1:5">
      <c r="A15" s="28"/>
      <c r="B15" s="29"/>
      <c r="C15" s="29"/>
      <c r="D15" s="29"/>
      <c r="E15" s="30"/>
    </row>
    <row r="16" spans="1:5">
      <c r="A16" s="31" t="s">
        <v>16</v>
      </c>
      <c r="B16" s="29" t="s">
        <v>13</v>
      </c>
      <c r="C16" s="33" t="s">
        <v>14</v>
      </c>
      <c r="D16" s="29"/>
      <c r="E16" s="34" t="s">
        <v>165</v>
      </c>
    </row>
    <row r="17" spans="1:5">
      <c r="A17" s="28"/>
      <c r="B17" s="5" t="s">
        <v>15</v>
      </c>
      <c r="C17" s="29"/>
      <c r="D17" s="29"/>
      <c r="E17" s="30"/>
    </row>
    <row r="18" spans="1:5">
      <c r="A18" s="28"/>
      <c r="B18" s="29"/>
      <c r="C18" s="29"/>
      <c r="D18" s="29"/>
      <c r="E18" s="30"/>
    </row>
    <row r="19" spans="1:5" ht="20.100000000000001" customHeight="1">
      <c r="A19" s="13" t="s">
        <v>17</v>
      </c>
      <c r="B19" s="87" t="s">
        <v>198</v>
      </c>
      <c r="C19" s="10"/>
      <c r="D19" s="10"/>
      <c r="E19" s="35"/>
    </row>
    <row r="20" spans="1:5" ht="9" customHeight="1">
      <c r="A20" s="14"/>
      <c r="B20" s="15"/>
      <c r="C20" s="15"/>
      <c r="D20" s="15"/>
      <c r="E20" s="16"/>
    </row>
    <row r="21" spans="1:5" ht="20.100000000000001" customHeight="1">
      <c r="A21" s="17" t="s">
        <v>21</v>
      </c>
      <c r="B21" s="9" t="s">
        <v>26</v>
      </c>
      <c r="C21" s="9" t="s">
        <v>30</v>
      </c>
      <c r="D21" s="9" t="s">
        <v>25</v>
      </c>
      <c r="E21" s="18" t="s">
        <v>37</v>
      </c>
    </row>
    <row r="22" spans="1:5" s="1" customFormat="1" ht="18" customHeight="1">
      <c r="A22" s="175" t="s">
        <v>64</v>
      </c>
      <c r="B22" s="20" t="s">
        <v>23</v>
      </c>
      <c r="C22" s="20">
        <v>-10</v>
      </c>
      <c r="D22" s="20" t="s">
        <v>143</v>
      </c>
      <c r="E22" s="21" t="s">
        <v>61</v>
      </c>
    </row>
    <row r="23" spans="1:5" s="1" customFormat="1" ht="18" customHeight="1">
      <c r="A23" s="175"/>
      <c r="B23" s="38" t="s">
        <v>24</v>
      </c>
      <c r="C23" s="39" t="s">
        <v>31</v>
      </c>
      <c r="D23" s="38" t="s">
        <v>144</v>
      </c>
    </row>
    <row r="24" spans="1:5" s="1" customFormat="1" ht="18" customHeight="1">
      <c r="A24" s="19"/>
      <c r="B24" s="20" t="s">
        <v>22</v>
      </c>
      <c r="C24" s="22" t="s">
        <v>33</v>
      </c>
      <c r="D24" s="20" t="s">
        <v>145</v>
      </c>
      <c r="E24" s="23"/>
    </row>
    <row r="25" spans="1:5" s="1" customFormat="1" ht="18" customHeight="1">
      <c r="A25" s="19"/>
      <c r="B25" s="20" t="s">
        <v>27</v>
      </c>
      <c r="C25" s="22" t="s">
        <v>34</v>
      </c>
      <c r="D25" s="20" t="s">
        <v>146</v>
      </c>
      <c r="E25" s="23"/>
    </row>
    <row r="26" spans="1:5" s="1" customFormat="1" ht="18" customHeight="1">
      <c r="A26" s="19"/>
      <c r="B26" s="38" t="s">
        <v>28</v>
      </c>
      <c r="C26" s="39" t="s">
        <v>35</v>
      </c>
      <c r="D26" s="38" t="s">
        <v>147</v>
      </c>
    </row>
    <row r="27" spans="1:5" s="1" customFormat="1" ht="18" customHeight="1">
      <c r="A27" s="175" t="s">
        <v>64</v>
      </c>
      <c r="B27" s="20" t="s">
        <v>29</v>
      </c>
      <c r="C27" s="22" t="s">
        <v>36</v>
      </c>
      <c r="D27" s="20" t="s">
        <v>185</v>
      </c>
      <c r="E27" s="23"/>
    </row>
    <row r="28" spans="1:5" s="1" customFormat="1" ht="18" customHeight="1">
      <c r="A28" s="175"/>
      <c r="B28" s="20" t="s">
        <v>3</v>
      </c>
      <c r="C28" s="22" t="s">
        <v>32</v>
      </c>
      <c r="D28" s="43">
        <v>-1979</v>
      </c>
      <c r="E28" s="21" t="s">
        <v>38</v>
      </c>
    </row>
    <row r="29" spans="1:5" ht="21.95" customHeight="1">
      <c r="A29" s="11"/>
      <c r="B29" s="24" t="s">
        <v>62</v>
      </c>
      <c r="E29" s="7"/>
    </row>
    <row r="30" spans="1:5">
      <c r="A30" s="12" t="s">
        <v>51</v>
      </c>
      <c r="E30" s="7"/>
    </row>
    <row r="31" spans="1:5">
      <c r="A31" s="12" t="s">
        <v>39</v>
      </c>
      <c r="B31" s="171" t="s">
        <v>40</v>
      </c>
      <c r="C31" s="22" t="s">
        <v>41</v>
      </c>
      <c r="E31" s="7"/>
    </row>
    <row r="32" spans="1:5">
      <c r="A32" s="11"/>
      <c r="B32" s="171"/>
      <c r="C32" s="22" t="s">
        <v>42</v>
      </c>
      <c r="D32" s="8"/>
      <c r="E32" s="25"/>
    </row>
    <row r="33" spans="1:5">
      <c r="A33" s="11"/>
      <c r="B33" s="8"/>
      <c r="C33" s="8"/>
      <c r="D33" s="8"/>
      <c r="E33" s="25"/>
    </row>
    <row r="34" spans="1:5">
      <c r="A34" s="11"/>
      <c r="B34" s="8" t="s">
        <v>43</v>
      </c>
      <c r="C34" s="8" t="s">
        <v>44</v>
      </c>
      <c r="D34" s="8" t="s">
        <v>45</v>
      </c>
      <c r="E34" s="25"/>
    </row>
    <row r="35" spans="1:5">
      <c r="A35" s="11"/>
      <c r="B35" s="8"/>
      <c r="C35" s="8" t="s">
        <v>46</v>
      </c>
      <c r="D35" s="8" t="s">
        <v>47</v>
      </c>
      <c r="E35" s="25"/>
    </row>
    <row r="36" spans="1:5">
      <c r="A36" s="11"/>
      <c r="B36" s="8"/>
      <c r="C36" s="8" t="s">
        <v>48</v>
      </c>
      <c r="D36" s="8" t="s">
        <v>49</v>
      </c>
      <c r="E36" s="25"/>
    </row>
    <row r="37" spans="1:5">
      <c r="A37" s="11"/>
      <c r="B37" s="8"/>
      <c r="C37" s="8" t="s">
        <v>50</v>
      </c>
      <c r="D37" s="8" t="s">
        <v>52</v>
      </c>
      <c r="E37" s="25"/>
    </row>
    <row r="38" spans="1:5">
      <c r="A38" s="11"/>
      <c r="B38" s="8"/>
      <c r="C38" s="8"/>
      <c r="D38" s="8"/>
      <c r="E38" s="25"/>
    </row>
    <row r="39" spans="1:5">
      <c r="A39" s="12" t="s">
        <v>53</v>
      </c>
      <c r="B39" s="8" t="s">
        <v>134</v>
      </c>
      <c r="C39" s="8"/>
      <c r="D39" s="8"/>
      <c r="E39" s="25"/>
    </row>
    <row r="40" spans="1:5">
      <c r="A40" s="11"/>
      <c r="B40" s="8" t="s">
        <v>54</v>
      </c>
      <c r="C40" s="8"/>
      <c r="D40" s="8"/>
      <c r="E40" s="25"/>
    </row>
    <row r="41" spans="1:5">
      <c r="A41" s="11"/>
      <c r="B41" s="8" t="s">
        <v>55</v>
      </c>
      <c r="C41" s="8"/>
      <c r="D41" s="8"/>
      <c r="E41" s="25"/>
    </row>
    <row r="42" spans="1:5">
      <c r="A42" s="11"/>
      <c r="B42" s="8" t="s">
        <v>56</v>
      </c>
      <c r="C42" s="8" t="s">
        <v>57</v>
      </c>
      <c r="D42" s="8" t="s">
        <v>58</v>
      </c>
      <c r="E42" s="25"/>
    </row>
    <row r="43" spans="1:5">
      <c r="A43" s="11"/>
      <c r="B43" s="8"/>
      <c r="C43" s="8" t="s">
        <v>59</v>
      </c>
      <c r="D43" s="8" t="s">
        <v>60</v>
      </c>
      <c r="E43" s="25"/>
    </row>
    <row r="44" spans="1:5">
      <c r="A44" s="26"/>
      <c r="B44" s="27" t="s">
        <v>63</v>
      </c>
      <c r="C44" s="9"/>
      <c r="D44" s="9"/>
      <c r="E44" s="18"/>
    </row>
    <row r="45" spans="1:5">
      <c r="B45" s="8"/>
      <c r="C45" s="8"/>
      <c r="D45" s="8"/>
      <c r="E45" s="8"/>
    </row>
  </sheetData>
  <mergeCells count="6">
    <mergeCell ref="B31:B32"/>
    <mergeCell ref="A1:E1"/>
    <mergeCell ref="A3:E3"/>
    <mergeCell ref="A5:E5"/>
    <mergeCell ref="A22:A23"/>
    <mergeCell ref="A27:A28"/>
  </mergeCells>
  <hyperlinks>
    <hyperlink ref="C16" r:id="rId1" xr:uid="{D4D93271-573D-4771-910C-C658938C35F3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2565-BA35-44F0-9017-D1C76AA1EAFD}">
  <sheetPr>
    <tabColor theme="1"/>
  </sheetPr>
  <dimension ref="A1:J9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9" sqref="C29"/>
    </sheetView>
  </sheetViews>
  <sheetFormatPr defaultRowHeight="15"/>
  <cols>
    <col min="1" max="1" width="23.125" style="2" customWidth="1"/>
    <col min="2" max="2" width="8.25" style="2" customWidth="1"/>
    <col min="3" max="3" width="7.125" style="43" customWidth="1"/>
    <col min="4" max="4" width="6.25" style="43" customWidth="1"/>
    <col min="5" max="9" width="7.625" style="43" customWidth="1"/>
    <col min="10" max="10" width="6.625" style="43" customWidth="1"/>
    <col min="11" max="16384" width="9" style="44"/>
  </cols>
  <sheetData>
    <row r="1" spans="1:10" ht="15.75" customHeight="1">
      <c r="C1" s="43" t="s">
        <v>107</v>
      </c>
      <c r="D1" s="40" t="s">
        <v>70</v>
      </c>
      <c r="E1" s="48" t="s">
        <v>72</v>
      </c>
      <c r="F1" s="49" t="s">
        <v>74</v>
      </c>
      <c r="G1" s="40" t="s">
        <v>108</v>
      </c>
      <c r="H1" s="48" t="s">
        <v>109</v>
      </c>
      <c r="I1" s="49" t="s">
        <v>76</v>
      </c>
      <c r="J1" s="40" t="s">
        <v>75</v>
      </c>
    </row>
    <row r="2" spans="1:10" ht="27.75" customHeight="1">
      <c r="A2" s="46" t="s">
        <v>26</v>
      </c>
      <c r="B2" s="46" t="s">
        <v>67</v>
      </c>
      <c r="C2" s="42" t="s">
        <v>68</v>
      </c>
      <c r="D2" s="76" t="s">
        <v>175</v>
      </c>
      <c r="E2" s="77" t="s">
        <v>176</v>
      </c>
      <c r="F2" s="78" t="s">
        <v>177</v>
      </c>
      <c r="G2" s="76" t="s">
        <v>178</v>
      </c>
      <c r="H2" s="75" t="s">
        <v>1</v>
      </c>
      <c r="I2" s="78" t="s">
        <v>180</v>
      </c>
      <c r="J2" s="76" t="s">
        <v>179</v>
      </c>
    </row>
    <row r="3" spans="1:10" ht="18" customHeight="1">
      <c r="A3" s="46" t="s">
        <v>173</v>
      </c>
      <c r="B3" s="47" t="s">
        <v>174</v>
      </c>
      <c r="C3" s="41">
        <v>2010</v>
      </c>
      <c r="D3" s="41" t="s">
        <v>77</v>
      </c>
      <c r="E3" s="52"/>
      <c r="F3" s="53"/>
      <c r="G3" s="42"/>
      <c r="H3" s="52"/>
      <c r="I3" s="53"/>
      <c r="J3" s="42"/>
    </row>
    <row r="4" spans="1:10" ht="18" customHeight="1">
      <c r="A4" s="46" t="s">
        <v>196</v>
      </c>
      <c r="B4" s="47" t="s">
        <v>81</v>
      </c>
      <c r="C4" s="41">
        <v>2010</v>
      </c>
      <c r="D4" s="41" t="s">
        <v>77</v>
      </c>
      <c r="E4" s="50"/>
      <c r="F4" s="51"/>
      <c r="G4" s="41"/>
      <c r="H4" s="50"/>
      <c r="I4" s="51"/>
      <c r="J4" s="41"/>
    </row>
    <row r="5" spans="1:10" ht="18" customHeight="1">
      <c r="A5" s="46" t="s">
        <v>202</v>
      </c>
      <c r="B5" s="47" t="s">
        <v>190</v>
      </c>
      <c r="C5" s="41">
        <v>2011</v>
      </c>
      <c r="D5" s="41" t="s">
        <v>77</v>
      </c>
      <c r="E5" s="50"/>
      <c r="F5" s="51"/>
      <c r="G5" s="41"/>
      <c r="H5" s="50"/>
      <c r="I5" s="51"/>
      <c r="J5" s="41"/>
    </row>
    <row r="6" spans="1:10" ht="18" customHeight="1">
      <c r="A6" s="46" t="s">
        <v>203</v>
      </c>
      <c r="B6" s="47" t="s">
        <v>190</v>
      </c>
      <c r="C6" s="41">
        <v>2011</v>
      </c>
      <c r="D6" s="41" t="s">
        <v>77</v>
      </c>
      <c r="E6" s="50"/>
      <c r="F6" s="51"/>
      <c r="G6" s="41"/>
      <c r="H6" s="50"/>
      <c r="I6" s="51"/>
      <c r="J6" s="41"/>
    </row>
    <row r="7" spans="1:10" ht="18" customHeight="1">
      <c r="A7" s="84" t="s">
        <v>191</v>
      </c>
      <c r="B7" s="47" t="s">
        <v>192</v>
      </c>
      <c r="C7" s="41"/>
      <c r="D7" s="41" t="s">
        <v>77</v>
      </c>
      <c r="E7" s="50"/>
      <c r="F7" s="51"/>
      <c r="G7" s="41"/>
      <c r="H7" s="50"/>
      <c r="I7" s="51"/>
      <c r="J7" s="41"/>
    </row>
    <row r="8" spans="1:10" ht="18" customHeight="1">
      <c r="A8" s="46" t="s">
        <v>135</v>
      </c>
      <c r="B8" s="47" t="s">
        <v>192</v>
      </c>
      <c r="C8" s="41">
        <v>2010</v>
      </c>
      <c r="D8" s="41" t="s">
        <v>77</v>
      </c>
      <c r="E8" s="50"/>
      <c r="F8" s="51"/>
      <c r="G8" s="41"/>
      <c r="H8" s="50"/>
      <c r="I8" s="51"/>
      <c r="J8" s="41"/>
    </row>
    <row r="9" spans="1:10" ht="18" customHeight="1">
      <c r="A9" s="46" t="s">
        <v>195</v>
      </c>
      <c r="B9" s="47" t="s">
        <v>192</v>
      </c>
      <c r="C9" s="41"/>
      <c r="D9" s="41" t="s">
        <v>77</v>
      </c>
      <c r="E9" s="50"/>
      <c r="F9" s="51"/>
      <c r="G9" s="41"/>
      <c r="H9" s="50"/>
      <c r="I9" s="51"/>
      <c r="J9" s="41"/>
    </row>
    <row r="10" spans="1:10" ht="18" customHeight="1">
      <c r="A10" s="46"/>
      <c r="B10" s="47"/>
      <c r="C10" s="41"/>
      <c r="D10" s="41"/>
      <c r="E10" s="50"/>
      <c r="F10" s="51"/>
      <c r="G10" s="41"/>
      <c r="H10" s="50"/>
      <c r="I10" s="51"/>
      <c r="J10" s="41"/>
    </row>
    <row r="11" spans="1:10" ht="18" customHeight="1">
      <c r="A11" s="46"/>
      <c r="B11" s="47"/>
      <c r="C11" s="41"/>
      <c r="D11" s="41"/>
      <c r="E11" s="50"/>
      <c r="F11" s="51"/>
      <c r="G11" s="41"/>
      <c r="H11" s="50"/>
      <c r="I11" s="51"/>
      <c r="J11" s="41"/>
    </row>
    <row r="12" spans="1:10" ht="18" customHeight="1">
      <c r="A12" s="46" t="s">
        <v>136</v>
      </c>
      <c r="B12" s="47" t="s">
        <v>192</v>
      </c>
      <c r="C12" s="41">
        <v>2007</v>
      </c>
      <c r="D12" s="41"/>
      <c r="E12" s="50" t="s">
        <v>77</v>
      </c>
      <c r="F12" s="51"/>
      <c r="G12" s="41"/>
      <c r="H12" s="50"/>
      <c r="I12" s="51"/>
      <c r="J12" s="41"/>
    </row>
    <row r="13" spans="1:10" ht="18" customHeight="1">
      <c r="A13" s="46" t="s">
        <v>193</v>
      </c>
      <c r="B13" s="47" t="s">
        <v>192</v>
      </c>
      <c r="C13" s="41"/>
      <c r="D13" s="41"/>
      <c r="E13" s="50" t="s">
        <v>77</v>
      </c>
      <c r="F13" s="51"/>
      <c r="G13" s="41"/>
      <c r="H13" s="50"/>
      <c r="I13" s="51"/>
      <c r="J13" s="41"/>
    </row>
    <row r="14" spans="1:10" ht="18" hidden="1" customHeight="1">
      <c r="A14" s="73" t="s">
        <v>78</v>
      </c>
      <c r="B14" s="47" t="s">
        <v>82</v>
      </c>
      <c r="C14" s="41">
        <v>2008</v>
      </c>
      <c r="D14" s="41"/>
      <c r="E14" s="50" t="s">
        <v>77</v>
      </c>
      <c r="F14" s="51"/>
      <c r="G14" s="41"/>
      <c r="H14" s="50"/>
      <c r="I14" s="51"/>
      <c r="J14" s="41"/>
    </row>
    <row r="15" spans="1:10" ht="18" customHeight="1">
      <c r="A15" s="79" t="s">
        <v>186</v>
      </c>
      <c r="B15" s="47" t="s">
        <v>81</v>
      </c>
      <c r="C15" s="41">
        <v>2008</v>
      </c>
      <c r="D15" s="41"/>
      <c r="E15" s="50" t="s">
        <v>77</v>
      </c>
      <c r="F15" s="51"/>
      <c r="G15" s="41"/>
      <c r="H15" s="50"/>
      <c r="I15" s="51"/>
      <c r="J15" s="41"/>
    </row>
    <row r="16" spans="1:10" ht="18" customHeight="1">
      <c r="A16" s="79" t="s">
        <v>187</v>
      </c>
      <c r="B16" s="47" t="s">
        <v>81</v>
      </c>
      <c r="C16" s="41">
        <v>2008</v>
      </c>
      <c r="D16" s="41"/>
      <c r="E16" s="50" t="s">
        <v>77</v>
      </c>
      <c r="F16" s="51"/>
      <c r="G16" s="41"/>
      <c r="H16" s="50"/>
      <c r="I16" s="51"/>
      <c r="J16" s="41"/>
    </row>
    <row r="17" spans="1:10" ht="18" customHeight="1">
      <c r="A17" s="46" t="s">
        <v>124</v>
      </c>
      <c r="B17" s="47" t="s">
        <v>82</v>
      </c>
      <c r="C17" s="41">
        <v>2007</v>
      </c>
      <c r="D17" s="41"/>
      <c r="E17" s="50" t="s">
        <v>77</v>
      </c>
      <c r="F17" s="51"/>
      <c r="G17" s="41"/>
      <c r="H17" s="50"/>
      <c r="I17" s="51"/>
      <c r="J17" s="41"/>
    </row>
    <row r="18" spans="1:10" ht="18" hidden="1" customHeight="1">
      <c r="A18" s="73" t="s">
        <v>79</v>
      </c>
      <c r="B18" s="47" t="s">
        <v>82</v>
      </c>
      <c r="C18" s="41">
        <v>2007</v>
      </c>
      <c r="D18" s="41"/>
      <c r="E18" s="50" t="s">
        <v>77</v>
      </c>
      <c r="F18" s="51"/>
      <c r="G18" s="41"/>
      <c r="H18" s="50"/>
      <c r="I18" s="51"/>
      <c r="J18" s="41"/>
    </row>
    <row r="19" spans="1:10" ht="18" customHeight="1">
      <c r="A19" s="80" t="s">
        <v>132</v>
      </c>
      <c r="B19" s="61" t="s">
        <v>81</v>
      </c>
      <c r="C19" s="62">
        <v>2007</v>
      </c>
      <c r="D19" s="62"/>
      <c r="E19" s="63" t="s">
        <v>77</v>
      </c>
      <c r="F19" s="51"/>
      <c r="G19" s="41"/>
      <c r="H19" s="50"/>
      <c r="I19" s="51"/>
      <c r="J19" s="41"/>
    </row>
    <row r="20" spans="1:10" ht="18" customHeight="1">
      <c r="A20" s="80"/>
      <c r="B20" s="61"/>
      <c r="C20" s="62"/>
      <c r="D20" s="62"/>
      <c r="E20" s="63"/>
      <c r="F20" s="51"/>
      <c r="G20" s="41"/>
      <c r="H20" s="50"/>
      <c r="I20" s="51"/>
      <c r="J20" s="41"/>
    </row>
    <row r="21" spans="1:10" ht="18" customHeight="1">
      <c r="A21" s="80" t="s">
        <v>205</v>
      </c>
      <c r="B21" s="61" t="s">
        <v>88</v>
      </c>
      <c r="C21" s="62">
        <v>2006</v>
      </c>
      <c r="D21" s="62"/>
      <c r="E21" s="63"/>
      <c r="F21" s="51" t="s">
        <v>77</v>
      </c>
      <c r="G21" s="41"/>
      <c r="H21" s="50"/>
      <c r="I21" s="51"/>
      <c r="J21" s="41"/>
    </row>
    <row r="22" spans="1:10" ht="18" customHeight="1">
      <c r="A22" s="46" t="s">
        <v>86</v>
      </c>
      <c r="B22" s="47" t="s">
        <v>82</v>
      </c>
      <c r="C22" s="41">
        <v>2006</v>
      </c>
      <c r="D22" s="41"/>
      <c r="E22" s="50"/>
      <c r="F22" s="51" t="s">
        <v>77</v>
      </c>
      <c r="G22" s="41"/>
      <c r="H22" s="50"/>
      <c r="I22" s="51"/>
      <c r="J22" s="41"/>
    </row>
    <row r="23" spans="1:10" ht="18" customHeight="1">
      <c r="A23" s="80" t="s">
        <v>133</v>
      </c>
      <c r="B23" s="61" t="s">
        <v>81</v>
      </c>
      <c r="C23" s="62">
        <v>2006</v>
      </c>
      <c r="D23" s="41"/>
      <c r="E23" s="50"/>
      <c r="F23" s="51" t="s">
        <v>77</v>
      </c>
      <c r="G23" s="41"/>
      <c r="H23" s="50"/>
      <c r="I23" s="51"/>
      <c r="J23" s="41"/>
    </row>
    <row r="24" spans="1:10" ht="18" hidden="1" customHeight="1">
      <c r="A24" s="73" t="s">
        <v>80</v>
      </c>
      <c r="B24" s="47" t="s">
        <v>81</v>
      </c>
      <c r="C24" s="41">
        <v>2006</v>
      </c>
      <c r="D24" s="41"/>
      <c r="E24" s="50"/>
      <c r="F24" s="51" t="s">
        <v>77</v>
      </c>
      <c r="G24" s="41"/>
      <c r="H24" s="50"/>
      <c r="I24" s="51"/>
      <c r="J24" s="41"/>
    </row>
    <row r="25" spans="1:10" ht="18" hidden="1" customHeight="1">
      <c r="A25" s="73" t="s">
        <v>83</v>
      </c>
      <c r="B25" s="47" t="s">
        <v>81</v>
      </c>
      <c r="C25" s="41">
        <v>2005</v>
      </c>
      <c r="D25" s="41"/>
      <c r="E25" s="50"/>
      <c r="F25" s="51" t="s">
        <v>77</v>
      </c>
      <c r="G25" s="41"/>
      <c r="H25" s="50"/>
      <c r="I25" s="51"/>
      <c r="J25" s="41"/>
    </row>
    <row r="26" spans="1:10" ht="18" hidden="1" customHeight="1">
      <c r="A26" s="73" t="s">
        <v>84</v>
      </c>
      <c r="B26" s="47" t="s">
        <v>81</v>
      </c>
      <c r="C26" s="41">
        <v>2005</v>
      </c>
      <c r="D26" s="41"/>
      <c r="E26" s="50"/>
      <c r="F26" s="51" t="s">
        <v>77</v>
      </c>
      <c r="G26" s="41"/>
      <c r="H26" s="50"/>
      <c r="I26" s="51"/>
      <c r="J26" s="41"/>
    </row>
    <row r="27" spans="1:10" ht="18" customHeight="1">
      <c r="A27" s="79" t="s">
        <v>123</v>
      </c>
      <c r="B27" s="47" t="s">
        <v>82</v>
      </c>
      <c r="C27" s="41">
        <v>2005</v>
      </c>
      <c r="D27" s="41"/>
      <c r="E27" s="50"/>
      <c r="F27" s="51" t="s">
        <v>77</v>
      </c>
      <c r="G27" s="41"/>
      <c r="H27" s="50"/>
      <c r="I27" s="51"/>
      <c r="J27" s="41"/>
    </row>
    <row r="28" spans="1:10" ht="18" customHeight="1">
      <c r="A28" s="46" t="s">
        <v>208</v>
      </c>
      <c r="B28" s="47" t="s">
        <v>88</v>
      </c>
      <c r="C28" s="41">
        <v>2005</v>
      </c>
      <c r="D28" s="41"/>
      <c r="E28" s="50"/>
      <c r="F28" s="51" t="s">
        <v>77</v>
      </c>
      <c r="G28" s="41"/>
      <c r="H28" s="50"/>
      <c r="I28" s="51"/>
      <c r="J28" s="41"/>
    </row>
    <row r="29" spans="1:10" ht="18" customHeight="1">
      <c r="A29" s="46" t="s">
        <v>171</v>
      </c>
      <c r="B29" s="47" t="s">
        <v>88</v>
      </c>
      <c r="C29" s="41">
        <v>2005</v>
      </c>
      <c r="D29" s="41"/>
      <c r="E29" s="50"/>
      <c r="F29" s="51" t="s">
        <v>77</v>
      </c>
      <c r="G29" s="41"/>
      <c r="H29" s="50"/>
      <c r="I29" s="51"/>
      <c r="J29" s="41"/>
    </row>
    <row r="30" spans="1:10" ht="18" customHeight="1">
      <c r="A30" s="80" t="s">
        <v>194</v>
      </c>
      <c r="B30" s="61" t="s">
        <v>192</v>
      </c>
      <c r="C30" s="41">
        <v>2005</v>
      </c>
      <c r="D30" s="41"/>
      <c r="E30" s="50"/>
      <c r="F30" s="51" t="s">
        <v>77</v>
      </c>
      <c r="G30" s="41"/>
      <c r="H30" s="50"/>
      <c r="I30" s="51"/>
      <c r="J30" s="41"/>
    </row>
    <row r="31" spans="1:10" ht="18" customHeight="1">
      <c r="A31" s="88" t="s">
        <v>206</v>
      </c>
      <c r="B31" s="61" t="s">
        <v>190</v>
      </c>
      <c r="C31" s="41">
        <v>2005</v>
      </c>
      <c r="D31" s="41"/>
      <c r="E31" s="50"/>
      <c r="F31" s="51" t="s">
        <v>77</v>
      </c>
      <c r="G31" s="41"/>
      <c r="H31" s="50"/>
      <c r="I31" s="51"/>
      <c r="J31" s="41"/>
    </row>
    <row r="32" spans="1:10" ht="18" customHeight="1">
      <c r="A32" s="47"/>
      <c r="B32" s="47"/>
      <c r="C32" s="41"/>
      <c r="D32" s="41"/>
      <c r="E32" s="50"/>
      <c r="F32" s="51"/>
      <c r="G32" s="41"/>
      <c r="H32" s="50"/>
      <c r="I32" s="51"/>
      <c r="J32" s="41"/>
    </row>
    <row r="33" spans="1:10" ht="18" customHeight="1">
      <c r="A33" s="46" t="s">
        <v>85</v>
      </c>
      <c r="B33" s="47" t="s">
        <v>81</v>
      </c>
      <c r="C33" s="41">
        <v>2004</v>
      </c>
      <c r="D33" s="41"/>
      <c r="E33" s="50"/>
      <c r="F33" s="51"/>
      <c r="G33" s="41" t="s">
        <v>77</v>
      </c>
      <c r="H33" s="50"/>
      <c r="I33" s="51"/>
      <c r="J33" s="41"/>
    </row>
    <row r="34" spans="1:10" ht="18" customHeight="1">
      <c r="A34" s="46" t="s">
        <v>87</v>
      </c>
      <c r="B34" s="47" t="s">
        <v>88</v>
      </c>
      <c r="C34" s="41">
        <v>2004</v>
      </c>
      <c r="D34" s="41"/>
      <c r="E34" s="50"/>
      <c r="F34" s="51"/>
      <c r="G34" s="41" t="s">
        <v>77</v>
      </c>
      <c r="H34" s="50"/>
      <c r="I34" s="51"/>
      <c r="J34" s="41"/>
    </row>
    <row r="35" spans="1:10" ht="18" hidden="1" customHeight="1">
      <c r="A35" s="73" t="s">
        <v>89</v>
      </c>
      <c r="B35" s="47" t="s">
        <v>88</v>
      </c>
      <c r="C35" s="41">
        <v>2003</v>
      </c>
      <c r="D35" s="41"/>
      <c r="E35" s="50"/>
      <c r="F35" s="51"/>
      <c r="G35" s="41" t="s">
        <v>77</v>
      </c>
      <c r="H35" s="50"/>
      <c r="I35" s="51"/>
      <c r="J35" s="41"/>
    </row>
    <row r="36" spans="1:10" ht="18" hidden="1" customHeight="1">
      <c r="A36" s="73" t="s">
        <v>204</v>
      </c>
      <c r="B36" s="74" t="s">
        <v>82</v>
      </c>
      <c r="C36" s="81">
        <v>2004</v>
      </c>
      <c r="D36" s="81"/>
      <c r="E36" s="82"/>
      <c r="F36" s="83"/>
      <c r="G36" s="81"/>
      <c r="H36" s="82"/>
      <c r="I36" s="51"/>
      <c r="J36" s="41"/>
    </row>
    <row r="37" spans="1:10" ht="18" hidden="1" customHeight="1">
      <c r="A37" s="73" t="s">
        <v>93</v>
      </c>
      <c r="B37" s="47" t="s">
        <v>82</v>
      </c>
      <c r="C37" s="41">
        <v>2003</v>
      </c>
      <c r="D37" s="41"/>
      <c r="E37" s="50"/>
      <c r="F37" s="51"/>
      <c r="G37" s="41" t="s">
        <v>77</v>
      </c>
      <c r="H37" s="50"/>
      <c r="I37" s="51"/>
      <c r="J37" s="41"/>
    </row>
    <row r="38" spans="1:10" ht="18" hidden="1" customHeight="1">
      <c r="A38" s="73" t="s">
        <v>94</v>
      </c>
      <c r="B38" s="47" t="s">
        <v>82</v>
      </c>
      <c r="C38" s="41">
        <v>2002</v>
      </c>
      <c r="D38" s="41"/>
      <c r="E38" s="50"/>
      <c r="F38" s="51"/>
      <c r="G38" s="41" t="s">
        <v>77</v>
      </c>
      <c r="H38" s="50"/>
      <c r="I38" s="51"/>
      <c r="J38" s="41"/>
    </row>
    <row r="39" spans="1:10" ht="18" hidden="1" customHeight="1">
      <c r="A39" s="73" t="s">
        <v>95</v>
      </c>
      <c r="B39" s="47" t="s">
        <v>82</v>
      </c>
      <c r="C39" s="41">
        <v>2002</v>
      </c>
      <c r="D39" s="41"/>
      <c r="E39" s="50"/>
      <c r="F39" s="51"/>
      <c r="G39" s="41" t="s">
        <v>77</v>
      </c>
      <c r="H39" s="50"/>
      <c r="I39" s="51"/>
      <c r="J39" s="41"/>
    </row>
    <row r="40" spans="1:10" ht="18" customHeight="1">
      <c r="A40" s="79" t="s">
        <v>201</v>
      </c>
      <c r="B40" s="47" t="s">
        <v>192</v>
      </c>
      <c r="C40" s="41">
        <v>2004</v>
      </c>
      <c r="D40" s="41"/>
      <c r="E40" s="50"/>
      <c r="F40" s="51"/>
      <c r="G40" s="41" t="s">
        <v>77</v>
      </c>
      <c r="H40" s="50"/>
      <c r="I40" s="51"/>
      <c r="J40" s="41"/>
    </row>
    <row r="41" spans="1:10" ht="18" customHeight="1">
      <c r="A41" s="74"/>
      <c r="B41" s="47"/>
      <c r="C41" s="41"/>
      <c r="D41" s="41"/>
      <c r="E41" s="50"/>
      <c r="F41" s="51"/>
      <c r="G41" s="41"/>
      <c r="H41" s="50"/>
      <c r="I41" s="51"/>
      <c r="J41" s="41"/>
    </row>
    <row r="42" spans="1:10" ht="18" customHeight="1">
      <c r="A42" s="79" t="s">
        <v>188</v>
      </c>
      <c r="B42" s="85" t="s">
        <v>189</v>
      </c>
      <c r="C42" s="41">
        <v>2002</v>
      </c>
      <c r="D42" s="41"/>
      <c r="E42" s="50"/>
      <c r="F42" s="51"/>
      <c r="G42" s="41"/>
      <c r="H42" s="50" t="s">
        <v>77</v>
      </c>
      <c r="I42" s="51"/>
      <c r="J42" s="41"/>
    </row>
    <row r="43" spans="1:10" ht="18" customHeight="1">
      <c r="A43" s="74"/>
      <c r="B43" s="47"/>
      <c r="C43" s="41"/>
      <c r="D43" s="41"/>
      <c r="E43" s="50"/>
      <c r="F43" s="51"/>
      <c r="G43" s="41"/>
      <c r="H43" s="50"/>
      <c r="I43" s="51"/>
      <c r="J43" s="41"/>
    </row>
    <row r="44" spans="1:10" ht="18" hidden="1" customHeight="1">
      <c r="A44" s="73" t="s">
        <v>90</v>
      </c>
      <c r="B44" s="47" t="s">
        <v>88</v>
      </c>
      <c r="C44" s="41">
        <v>2001</v>
      </c>
      <c r="D44" s="41"/>
      <c r="E44" s="50"/>
      <c r="F44" s="51"/>
      <c r="G44" s="41"/>
      <c r="H44" s="50" t="s">
        <v>77</v>
      </c>
      <c r="I44" s="51"/>
      <c r="J44" s="41"/>
    </row>
    <row r="45" spans="1:10" ht="18" customHeight="1">
      <c r="A45" s="46" t="s">
        <v>91</v>
      </c>
      <c r="B45" s="47" t="s">
        <v>88</v>
      </c>
      <c r="C45" s="41">
        <v>1994</v>
      </c>
      <c r="D45" s="41"/>
      <c r="E45" s="50"/>
      <c r="F45" s="51"/>
      <c r="G45" s="41"/>
      <c r="H45" s="50"/>
      <c r="I45" s="51" t="s">
        <v>77</v>
      </c>
      <c r="J45" s="41"/>
    </row>
    <row r="46" spans="1:10" ht="18" customHeight="1">
      <c r="A46" s="46" t="s">
        <v>92</v>
      </c>
      <c r="B46" s="47" t="s">
        <v>88</v>
      </c>
      <c r="C46" s="41">
        <v>1981</v>
      </c>
      <c r="D46" s="41"/>
      <c r="E46" s="50"/>
      <c r="F46" s="51"/>
      <c r="G46" s="41"/>
      <c r="H46" s="50"/>
      <c r="I46" s="51" t="s">
        <v>77</v>
      </c>
      <c r="J46" s="41"/>
    </row>
    <row r="47" spans="1:10" ht="18" customHeight="1">
      <c r="A47" s="46" t="s">
        <v>98</v>
      </c>
      <c r="B47" s="47" t="s">
        <v>88</v>
      </c>
      <c r="C47" s="41">
        <v>1995</v>
      </c>
      <c r="D47" s="41"/>
      <c r="E47" s="50"/>
      <c r="F47" s="51"/>
      <c r="G47" s="41"/>
      <c r="H47" s="50"/>
      <c r="I47" s="51" t="s">
        <v>77</v>
      </c>
      <c r="J47" s="41"/>
    </row>
    <row r="48" spans="1:10" ht="18" customHeight="1">
      <c r="A48" s="46" t="s">
        <v>183</v>
      </c>
      <c r="B48" s="47" t="s">
        <v>182</v>
      </c>
      <c r="C48" s="41">
        <v>1988</v>
      </c>
      <c r="D48" s="41"/>
      <c r="E48" s="50"/>
      <c r="F48" s="51"/>
      <c r="G48" s="41"/>
      <c r="H48" s="50"/>
      <c r="I48" s="41" t="s">
        <v>77</v>
      </c>
      <c r="J48" s="41"/>
    </row>
    <row r="49" spans="1:10" ht="18" customHeight="1">
      <c r="A49" s="46" t="s">
        <v>184</v>
      </c>
      <c r="B49" s="47" t="s">
        <v>182</v>
      </c>
      <c r="C49" s="41">
        <v>1990</v>
      </c>
      <c r="D49" s="41"/>
      <c r="E49" s="50"/>
      <c r="F49" s="51"/>
      <c r="G49" s="41"/>
      <c r="H49" s="50"/>
      <c r="I49" s="41" t="s">
        <v>77</v>
      </c>
      <c r="J49" s="41"/>
    </row>
    <row r="50" spans="1:10" ht="18" customHeight="1">
      <c r="A50" s="46" t="s">
        <v>96</v>
      </c>
      <c r="B50" s="47" t="s">
        <v>97</v>
      </c>
      <c r="C50" s="41">
        <v>1957</v>
      </c>
      <c r="D50" s="41"/>
      <c r="E50" s="50"/>
      <c r="F50" s="51"/>
      <c r="G50" s="41"/>
      <c r="H50" s="50"/>
      <c r="I50" s="51" t="s">
        <v>77</v>
      </c>
      <c r="J50" s="41"/>
    </row>
    <row r="51" spans="1:10" ht="18" customHeight="1">
      <c r="A51" s="46" t="s">
        <v>99</v>
      </c>
      <c r="B51" s="47" t="s">
        <v>100</v>
      </c>
      <c r="C51" s="41">
        <v>1963</v>
      </c>
      <c r="D51" s="41"/>
      <c r="E51" s="50"/>
      <c r="F51" s="51"/>
      <c r="G51" s="41"/>
      <c r="H51" s="50"/>
      <c r="I51" s="51"/>
      <c r="J51" s="41" t="s">
        <v>77</v>
      </c>
    </row>
    <row r="52" spans="1:10" ht="18" customHeight="1">
      <c r="A52" s="46" t="s">
        <v>172</v>
      </c>
      <c r="B52" s="47" t="s">
        <v>100</v>
      </c>
      <c r="C52" s="41">
        <v>1971</v>
      </c>
      <c r="D52" s="41"/>
      <c r="E52" s="50"/>
      <c r="F52" s="51"/>
      <c r="G52" s="41"/>
      <c r="H52" s="50"/>
      <c r="I52" s="51"/>
      <c r="J52" s="41" t="s">
        <v>77</v>
      </c>
    </row>
    <row r="53" spans="1:10" ht="18" customHeight="1">
      <c r="A53" s="79" t="s">
        <v>102</v>
      </c>
      <c r="B53" s="47" t="s">
        <v>100</v>
      </c>
      <c r="C53" s="41">
        <v>1971</v>
      </c>
      <c r="D53" s="41"/>
      <c r="E53" s="50"/>
      <c r="F53" s="51"/>
      <c r="G53" s="41"/>
      <c r="H53" s="50"/>
      <c r="I53" s="51"/>
      <c r="J53" s="41" t="s">
        <v>77</v>
      </c>
    </row>
    <row r="54" spans="1:10" ht="18" hidden="1" customHeight="1">
      <c r="A54" s="73" t="s">
        <v>101</v>
      </c>
      <c r="B54" s="47" t="s">
        <v>100</v>
      </c>
      <c r="C54" s="41">
        <v>1997</v>
      </c>
      <c r="D54" s="41"/>
      <c r="E54" s="50"/>
      <c r="F54" s="51"/>
      <c r="G54" s="41"/>
      <c r="H54" s="50"/>
      <c r="I54" s="51" t="s">
        <v>77</v>
      </c>
      <c r="J54" s="41"/>
    </row>
    <row r="55" spans="1:10" ht="18" hidden="1" customHeight="1">
      <c r="A55" s="73" t="s">
        <v>103</v>
      </c>
      <c r="B55" s="47" t="s">
        <v>81</v>
      </c>
      <c r="C55" s="41">
        <v>1993</v>
      </c>
      <c r="D55" s="41"/>
      <c r="E55" s="50"/>
      <c r="F55" s="51"/>
      <c r="G55" s="41"/>
      <c r="H55" s="50"/>
      <c r="I55" s="51" t="s">
        <v>77</v>
      </c>
      <c r="J55" s="41"/>
    </row>
    <row r="56" spans="1:10" ht="18" hidden="1" customHeight="1">
      <c r="A56" s="73" t="s">
        <v>104</v>
      </c>
      <c r="B56" s="47" t="s">
        <v>81</v>
      </c>
      <c r="C56" s="41">
        <v>2000</v>
      </c>
      <c r="D56" s="41"/>
      <c r="E56" s="50"/>
      <c r="F56" s="51"/>
      <c r="G56" s="41"/>
      <c r="H56" s="50"/>
      <c r="I56" s="51" t="s">
        <v>77</v>
      </c>
      <c r="J56" s="41"/>
    </row>
    <row r="57" spans="1:10" ht="18" hidden="1" customHeight="1">
      <c r="A57" s="73" t="s">
        <v>105</v>
      </c>
      <c r="B57" s="47" t="s">
        <v>81</v>
      </c>
      <c r="C57" s="41">
        <v>1968</v>
      </c>
      <c r="D57" s="41"/>
      <c r="E57" s="50"/>
      <c r="F57" s="51"/>
      <c r="G57" s="41"/>
      <c r="H57" s="50"/>
      <c r="I57" s="51"/>
      <c r="J57" s="41" t="s">
        <v>77</v>
      </c>
    </row>
    <row r="58" spans="1:10" ht="18" customHeight="1">
      <c r="A58" s="46" t="s">
        <v>106</v>
      </c>
      <c r="B58" s="47" t="s">
        <v>81</v>
      </c>
      <c r="C58" s="41">
        <v>1967</v>
      </c>
      <c r="D58" s="41"/>
      <c r="E58" s="50"/>
      <c r="F58" s="51"/>
      <c r="G58" s="41"/>
      <c r="H58" s="50"/>
      <c r="I58" s="41"/>
      <c r="J58" s="41" t="s">
        <v>77</v>
      </c>
    </row>
    <row r="59" spans="1:10" ht="18" hidden="1" customHeight="1">
      <c r="A59" s="73" t="s">
        <v>110</v>
      </c>
      <c r="B59" s="47" t="s">
        <v>100</v>
      </c>
      <c r="C59" s="41">
        <v>1967</v>
      </c>
      <c r="D59" s="41"/>
      <c r="E59" s="50"/>
      <c r="F59" s="51"/>
      <c r="G59" s="41"/>
      <c r="H59" s="50"/>
      <c r="I59" s="41"/>
      <c r="J59" s="41" t="s">
        <v>77</v>
      </c>
    </row>
    <row r="60" spans="1:10" ht="18" hidden="1" customHeight="1">
      <c r="A60" s="73" t="s">
        <v>111</v>
      </c>
      <c r="B60" s="47" t="s">
        <v>100</v>
      </c>
      <c r="C60" s="41">
        <v>2002</v>
      </c>
      <c r="D60" s="41"/>
      <c r="E60" s="50"/>
      <c r="F60" s="51"/>
      <c r="G60" s="41"/>
      <c r="H60" s="50"/>
      <c r="I60" s="41" t="s">
        <v>77</v>
      </c>
      <c r="J60" s="41"/>
    </row>
    <row r="61" spans="1:10" ht="18" customHeight="1">
      <c r="A61" s="46" t="s">
        <v>181</v>
      </c>
      <c r="B61" s="47" t="s">
        <v>182</v>
      </c>
      <c r="C61" s="41">
        <v>1976</v>
      </c>
      <c r="D61" s="41"/>
      <c r="E61" s="50"/>
      <c r="F61" s="51"/>
      <c r="G61" s="41"/>
      <c r="H61" s="50"/>
      <c r="I61" s="41"/>
      <c r="J61" s="41" t="s">
        <v>77</v>
      </c>
    </row>
    <row r="62" spans="1:10" ht="18" customHeight="1">
      <c r="A62" s="46" t="s">
        <v>137</v>
      </c>
      <c r="B62" s="47" t="s">
        <v>192</v>
      </c>
      <c r="C62" s="41"/>
      <c r="D62" s="41"/>
      <c r="E62" s="50"/>
      <c r="F62" s="51"/>
      <c r="G62" s="41"/>
      <c r="H62" s="50"/>
      <c r="I62" s="41"/>
      <c r="J62" s="41" t="s">
        <v>77</v>
      </c>
    </row>
    <row r="63" spans="1:10" ht="18" hidden="1" customHeight="1">
      <c r="A63" s="46"/>
      <c r="B63" s="47"/>
      <c r="C63" s="41"/>
      <c r="D63" s="41"/>
      <c r="E63" s="50"/>
      <c r="F63" s="51"/>
      <c r="G63" s="41"/>
      <c r="H63" s="50"/>
      <c r="I63" s="41"/>
      <c r="J63" s="41"/>
    </row>
    <row r="64" spans="1:10" ht="18" hidden="1" customHeight="1">
      <c r="A64" s="46"/>
      <c r="B64" s="47"/>
      <c r="C64" s="41"/>
      <c r="D64" s="41"/>
      <c r="E64" s="50"/>
      <c r="F64" s="51"/>
      <c r="G64" s="41"/>
      <c r="H64" s="50"/>
      <c r="I64" s="41"/>
      <c r="J64" s="41"/>
    </row>
    <row r="65" spans="1:10" ht="18" hidden="1" customHeight="1">
      <c r="A65" s="46"/>
      <c r="B65" s="47"/>
      <c r="C65" s="41"/>
      <c r="D65" s="41"/>
      <c r="E65" s="50"/>
      <c r="F65" s="51"/>
      <c r="G65" s="41"/>
      <c r="H65" s="50"/>
      <c r="I65" s="41"/>
      <c r="J65" s="41"/>
    </row>
    <row r="66" spans="1:10" ht="18" hidden="1" customHeight="1">
      <c r="A66" s="47"/>
      <c r="B66" s="47"/>
      <c r="C66" s="41"/>
      <c r="D66" s="41"/>
      <c r="E66" s="50"/>
      <c r="F66" s="51"/>
      <c r="G66" s="41"/>
      <c r="H66" s="50"/>
      <c r="I66" s="41"/>
      <c r="J66" s="41"/>
    </row>
    <row r="67" spans="1:10" ht="18" hidden="1" customHeight="1">
      <c r="A67" s="47"/>
      <c r="B67" s="47"/>
      <c r="C67" s="41"/>
      <c r="D67" s="41"/>
      <c r="E67" s="50"/>
      <c r="F67" s="51"/>
      <c r="G67" s="41"/>
      <c r="H67" s="50"/>
      <c r="I67" s="41"/>
      <c r="J67" s="41"/>
    </row>
    <row r="68" spans="1:10" ht="18" hidden="1" customHeight="1">
      <c r="A68" s="47"/>
      <c r="B68" s="47"/>
      <c r="C68" s="41"/>
      <c r="D68" s="41"/>
      <c r="E68" s="50"/>
      <c r="F68" s="51"/>
      <c r="G68" s="41"/>
      <c r="H68" s="50"/>
      <c r="I68" s="41"/>
      <c r="J68" s="41"/>
    </row>
    <row r="69" spans="1:10" ht="18" hidden="1" customHeight="1">
      <c r="A69" s="47"/>
      <c r="B69" s="47"/>
      <c r="C69" s="41"/>
      <c r="D69" s="41"/>
      <c r="E69" s="50"/>
      <c r="F69" s="51"/>
      <c r="G69" s="41"/>
      <c r="H69" s="50"/>
      <c r="I69" s="41"/>
      <c r="J69" s="41"/>
    </row>
    <row r="70" spans="1:10" ht="20.100000000000001" customHeight="1"/>
    <row r="71" spans="1:10" ht="20.100000000000001" customHeight="1"/>
    <row r="72" spans="1:10" ht="20.100000000000001" customHeight="1"/>
    <row r="73" spans="1:10" ht="20.100000000000001" customHeight="1"/>
    <row r="74" spans="1:10" ht="20.100000000000001" customHeight="1"/>
    <row r="75" spans="1:10" ht="20.100000000000001" customHeight="1"/>
    <row r="76" spans="1:10" ht="20.100000000000001" customHeight="1"/>
    <row r="77" spans="1:10" ht="20.100000000000001" customHeight="1"/>
    <row r="78" spans="1:10" s="45" customFormat="1" ht="20.100000000000001" customHeight="1">
      <c r="A78" s="2"/>
      <c r="B78" s="2"/>
      <c r="C78" s="43"/>
      <c r="D78" s="43"/>
      <c r="E78" s="43"/>
      <c r="F78" s="43"/>
      <c r="G78" s="43"/>
      <c r="H78" s="43"/>
      <c r="I78" s="43"/>
      <c r="J78" s="43"/>
    </row>
    <row r="79" spans="1:10" s="45" customFormat="1" ht="20.100000000000001" customHeight="1">
      <c r="A79" s="2"/>
      <c r="B79" s="2"/>
      <c r="C79" s="43"/>
      <c r="D79" s="43"/>
      <c r="E79" s="43"/>
      <c r="F79" s="43"/>
      <c r="G79" s="43"/>
      <c r="H79" s="43"/>
      <c r="I79" s="43"/>
      <c r="J79" s="43"/>
    </row>
    <row r="80" spans="1:10" s="45" customFormat="1" ht="20.100000000000001" customHeight="1">
      <c r="A80" s="2"/>
      <c r="B80" s="2"/>
      <c r="C80" s="43"/>
      <c r="D80" s="43"/>
      <c r="E80" s="43"/>
      <c r="F80" s="43"/>
      <c r="G80" s="43"/>
      <c r="H80" s="43"/>
      <c r="I80" s="43"/>
      <c r="J80" s="43"/>
    </row>
    <row r="81" spans="1:10" s="45" customFormat="1" ht="20.100000000000001" customHeight="1">
      <c r="A81" s="2"/>
      <c r="B81" s="2"/>
      <c r="C81" s="43"/>
      <c r="D81" s="43"/>
      <c r="E81" s="43"/>
      <c r="F81" s="43"/>
      <c r="G81" s="43"/>
      <c r="H81" s="43"/>
      <c r="I81" s="43"/>
      <c r="J81" s="43"/>
    </row>
    <row r="82" spans="1:10" s="45" customFormat="1" ht="20.100000000000001" customHeight="1">
      <c r="A82" s="2"/>
      <c r="B82" s="2"/>
      <c r="C82" s="43"/>
      <c r="D82" s="43"/>
      <c r="E82" s="43"/>
      <c r="F82" s="43"/>
      <c r="G82" s="43"/>
      <c r="H82" s="43"/>
      <c r="I82" s="43"/>
      <c r="J82" s="43"/>
    </row>
    <row r="83" spans="1:10" s="45" customFormat="1" ht="20.100000000000001" customHeight="1">
      <c r="A83" s="2"/>
      <c r="B83" s="2"/>
      <c r="C83" s="43"/>
      <c r="D83" s="43"/>
      <c r="E83" s="43"/>
      <c r="F83" s="43"/>
      <c r="G83" s="43"/>
      <c r="H83" s="43"/>
      <c r="I83" s="43"/>
      <c r="J83" s="43"/>
    </row>
    <row r="84" spans="1:10" s="45" customFormat="1" ht="20.100000000000001" customHeight="1">
      <c r="A84" s="2"/>
      <c r="B84" s="2"/>
      <c r="C84" s="43"/>
      <c r="D84" s="43"/>
      <c r="E84" s="43"/>
      <c r="F84" s="43"/>
      <c r="G84" s="43"/>
      <c r="H84" s="43"/>
      <c r="I84" s="43"/>
      <c r="J84" s="43"/>
    </row>
    <row r="85" spans="1:10" s="45" customFormat="1" ht="20.100000000000001" customHeight="1">
      <c r="A85" s="2"/>
      <c r="B85" s="2"/>
      <c r="C85" s="43"/>
      <c r="D85" s="43"/>
      <c r="E85" s="43"/>
      <c r="F85" s="43"/>
      <c r="G85" s="43"/>
      <c r="H85" s="43"/>
      <c r="I85" s="43"/>
      <c r="J85" s="43"/>
    </row>
    <row r="86" spans="1:10" s="45" customFormat="1" ht="20.100000000000001" customHeight="1">
      <c r="A86" s="2"/>
      <c r="B86" s="2"/>
      <c r="C86" s="43"/>
      <c r="D86" s="43"/>
      <c r="E86" s="43"/>
      <c r="F86" s="43"/>
      <c r="G86" s="43"/>
      <c r="H86" s="43"/>
      <c r="I86" s="43"/>
      <c r="J86" s="43"/>
    </row>
    <row r="87" spans="1:10" s="45" customFormat="1" ht="20.100000000000001" customHeight="1">
      <c r="A87" s="2"/>
      <c r="B87" s="2"/>
      <c r="C87" s="43"/>
      <c r="D87" s="43"/>
      <c r="E87" s="43"/>
      <c r="F87" s="43"/>
      <c r="G87" s="43"/>
      <c r="H87" s="43"/>
      <c r="I87" s="43"/>
      <c r="J87" s="43"/>
    </row>
    <row r="88" spans="1:10" s="45" customFormat="1" ht="20.100000000000001" customHeight="1">
      <c r="A88" s="2"/>
      <c r="B88" s="2"/>
      <c r="C88" s="43"/>
      <c r="D88" s="43"/>
      <c r="E88" s="43"/>
      <c r="F88" s="43"/>
      <c r="G88" s="43"/>
      <c r="H88" s="43"/>
      <c r="I88" s="43"/>
      <c r="J88" s="43"/>
    </row>
    <row r="89" spans="1:10" s="45" customFormat="1" ht="20.100000000000001" customHeight="1">
      <c r="A89" s="2"/>
      <c r="B89" s="2"/>
      <c r="C89" s="43"/>
      <c r="D89" s="43"/>
      <c r="E89" s="43"/>
      <c r="F89" s="43"/>
      <c r="G89" s="43"/>
      <c r="H89" s="43"/>
      <c r="I89" s="43"/>
      <c r="J89" s="43"/>
    </row>
    <row r="90" spans="1:10" s="45" customFormat="1" ht="20.100000000000001" customHeight="1">
      <c r="A90" s="2"/>
      <c r="B90" s="2"/>
      <c r="C90" s="43"/>
      <c r="D90" s="43"/>
      <c r="E90" s="43"/>
      <c r="F90" s="43"/>
      <c r="G90" s="43"/>
      <c r="H90" s="43"/>
      <c r="I90" s="43"/>
      <c r="J90" s="43"/>
    </row>
    <row r="91" spans="1:10" s="45" customFormat="1" ht="20.100000000000001" customHeight="1">
      <c r="A91" s="2"/>
      <c r="B91" s="2"/>
      <c r="C91" s="43"/>
      <c r="D91" s="43"/>
      <c r="E91" s="43"/>
      <c r="F91" s="43"/>
      <c r="G91" s="43"/>
      <c r="H91" s="43"/>
      <c r="I91" s="43"/>
      <c r="J91" s="43"/>
    </row>
    <row r="92" spans="1:10" s="45" customFormat="1" ht="20.100000000000001" customHeight="1">
      <c r="A92" s="2"/>
      <c r="B92" s="2"/>
      <c r="C92" s="43"/>
      <c r="D92" s="43"/>
      <c r="E92" s="43"/>
      <c r="F92" s="43"/>
      <c r="G92" s="43"/>
      <c r="H92" s="43"/>
      <c r="I92" s="43"/>
      <c r="J92" s="43"/>
    </row>
    <row r="93" spans="1:10" s="45" customFormat="1" ht="20.100000000000001" customHeight="1">
      <c r="A93" s="2"/>
      <c r="B93" s="2"/>
      <c r="C93" s="43"/>
      <c r="D93" s="43"/>
      <c r="E93" s="43"/>
      <c r="F93" s="43"/>
      <c r="G93" s="43"/>
      <c r="H93" s="43"/>
      <c r="I93" s="43"/>
      <c r="J93" s="43"/>
    </row>
    <row r="94" spans="1:10" s="45" customFormat="1" ht="20.100000000000001" customHeight="1">
      <c r="A94" s="2"/>
      <c r="B94" s="2"/>
      <c r="C94" s="43"/>
      <c r="D94" s="43"/>
      <c r="E94" s="43"/>
      <c r="F94" s="43"/>
      <c r="G94" s="43"/>
      <c r="H94" s="43"/>
      <c r="I94" s="43"/>
      <c r="J94" s="43"/>
    </row>
    <row r="95" spans="1:10" s="45" customFormat="1" ht="20.100000000000001" customHeight="1">
      <c r="A95" s="2"/>
      <c r="B95" s="2"/>
      <c r="C95" s="43"/>
      <c r="D95" s="43"/>
      <c r="E95" s="43"/>
      <c r="F95" s="43"/>
      <c r="G95" s="43"/>
      <c r="H95" s="43"/>
      <c r="I95" s="43"/>
      <c r="J95" s="43"/>
    </row>
    <row r="96" spans="1:10" s="45" customFormat="1" ht="20.100000000000001" customHeight="1">
      <c r="A96" s="2"/>
      <c r="B96" s="2"/>
      <c r="C96" s="43"/>
      <c r="D96" s="43"/>
      <c r="E96" s="43"/>
      <c r="F96" s="43"/>
      <c r="G96" s="43"/>
      <c r="H96" s="43"/>
      <c r="I96" s="43"/>
      <c r="J96" s="43"/>
    </row>
    <row r="97" spans="1:10" s="45" customFormat="1" ht="20.100000000000001" customHeight="1">
      <c r="A97" s="2"/>
      <c r="B97" s="2"/>
      <c r="C97" s="43"/>
      <c r="D97" s="43"/>
      <c r="E97" s="43"/>
      <c r="F97" s="43"/>
      <c r="G97" s="43"/>
      <c r="H97" s="43"/>
      <c r="I97" s="43"/>
      <c r="J97" s="43"/>
    </row>
    <row r="98" spans="1:10" s="45" customFormat="1" ht="20.100000000000001" customHeight="1">
      <c r="A98" s="2"/>
      <c r="B98" s="2"/>
      <c r="C98" s="43"/>
      <c r="D98" s="43"/>
      <c r="E98" s="43"/>
      <c r="F98" s="43"/>
      <c r="G98" s="43"/>
      <c r="H98" s="43"/>
      <c r="I98" s="43"/>
      <c r="J98" s="43"/>
    </row>
  </sheetData>
  <pageMargins left="0.39370078740157483" right="0.19685039370078741" top="0.39370078740157483" bottom="0.19685039370078741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AC40-F707-4B31-AC55-10C2EEF6DB65}">
  <sheetPr>
    <tabColor rgb="FF02CE15"/>
  </sheetPr>
  <dimension ref="A1:E45"/>
  <sheetViews>
    <sheetView topLeftCell="A10" workbookViewId="0">
      <selection activeCell="G27" sqref="G27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172" t="s">
        <v>140</v>
      </c>
      <c r="B1" s="172"/>
      <c r="C1" s="172"/>
      <c r="D1" s="172"/>
      <c r="E1" s="172"/>
    </row>
    <row r="2" spans="1:5" ht="9" customHeight="1"/>
    <row r="3" spans="1:5" ht="18.75">
      <c r="A3" s="173" t="s">
        <v>141</v>
      </c>
      <c r="B3" s="173"/>
      <c r="C3" s="173"/>
      <c r="D3" s="173"/>
      <c r="E3" s="173"/>
    </row>
    <row r="4" spans="1:5" ht="9" customHeight="1"/>
    <row r="5" spans="1:5" ht="24.95" customHeight="1">
      <c r="A5" s="174" t="s">
        <v>142</v>
      </c>
      <c r="B5" s="174"/>
      <c r="C5" s="174"/>
      <c r="D5" s="174"/>
      <c r="E5" s="174"/>
    </row>
    <row r="6" spans="1:5" ht="20.100000000000001" customHeight="1">
      <c r="A6" s="31" t="s">
        <v>4</v>
      </c>
      <c r="B6" s="70" t="s">
        <v>169</v>
      </c>
      <c r="C6" s="29"/>
      <c r="D6" s="36" t="s">
        <v>66</v>
      </c>
      <c r="E6" s="67" t="s">
        <v>138</v>
      </c>
    </row>
    <row r="7" spans="1:5">
      <c r="A7" s="28"/>
      <c r="B7" s="70" t="s">
        <v>163</v>
      </c>
      <c r="C7" s="29"/>
      <c r="D7" s="29"/>
      <c r="E7" s="71" t="s">
        <v>161</v>
      </c>
    </row>
    <row r="8" spans="1:5">
      <c r="A8" s="28"/>
      <c r="B8" s="70" t="s">
        <v>164</v>
      </c>
      <c r="C8" s="29"/>
      <c r="D8" s="29"/>
      <c r="E8" s="30"/>
    </row>
    <row r="9" spans="1:5">
      <c r="A9" s="28"/>
      <c r="B9" s="29"/>
      <c r="C9" s="29"/>
      <c r="D9" s="29"/>
      <c r="E9" s="30"/>
    </row>
    <row r="10" spans="1:5">
      <c r="A10" s="31" t="s">
        <v>6</v>
      </c>
      <c r="B10" s="29" t="s">
        <v>7</v>
      </c>
      <c r="C10" s="29" t="s">
        <v>8</v>
      </c>
      <c r="D10" s="29"/>
      <c r="E10" s="60" t="s">
        <v>126</v>
      </c>
    </row>
    <row r="11" spans="1:5">
      <c r="A11" s="28"/>
      <c r="B11" s="29" t="s">
        <v>2</v>
      </c>
      <c r="C11" s="29" t="s">
        <v>9</v>
      </c>
      <c r="D11" s="29"/>
      <c r="E11" s="30"/>
    </row>
    <row r="12" spans="1:5">
      <c r="A12" s="28"/>
      <c r="B12" s="29"/>
      <c r="C12" s="29"/>
      <c r="D12" s="29"/>
      <c r="E12" s="30"/>
    </row>
    <row r="13" spans="1:5">
      <c r="A13" s="31" t="s">
        <v>11</v>
      </c>
      <c r="B13" s="29" t="s">
        <v>10</v>
      </c>
      <c r="C13" s="32" t="s">
        <v>12</v>
      </c>
      <c r="D13" s="29"/>
      <c r="E13" s="30"/>
    </row>
    <row r="14" spans="1:5">
      <c r="A14" s="31" t="s">
        <v>18</v>
      </c>
      <c r="B14" s="29" t="s">
        <v>10</v>
      </c>
      <c r="C14" s="29" t="s">
        <v>19</v>
      </c>
      <c r="D14" s="29"/>
      <c r="E14" s="30"/>
    </row>
    <row r="15" spans="1:5">
      <c r="A15" s="28"/>
      <c r="B15" s="29"/>
      <c r="C15" s="29"/>
      <c r="D15" s="29"/>
      <c r="E15" s="30"/>
    </row>
    <row r="16" spans="1:5">
      <c r="A16" s="31" t="s">
        <v>16</v>
      </c>
      <c r="B16" s="29" t="s">
        <v>13</v>
      </c>
      <c r="C16" s="72"/>
      <c r="D16" s="29"/>
      <c r="E16" s="34" t="s">
        <v>160</v>
      </c>
    </row>
    <row r="17" spans="1:5">
      <c r="A17" s="28"/>
      <c r="B17" s="5" t="s">
        <v>15</v>
      </c>
      <c r="C17" s="29"/>
      <c r="D17" s="29"/>
      <c r="E17" s="30"/>
    </row>
    <row r="18" spans="1:5">
      <c r="A18" s="28"/>
      <c r="B18" s="29"/>
      <c r="C18" s="29"/>
      <c r="D18" s="29"/>
      <c r="E18" s="30"/>
    </row>
    <row r="19" spans="1:5" ht="20.100000000000001" customHeight="1">
      <c r="A19" s="13" t="s">
        <v>17</v>
      </c>
      <c r="B19" s="10" t="s">
        <v>20</v>
      </c>
      <c r="C19" s="10"/>
      <c r="D19" s="10"/>
      <c r="E19" s="35"/>
    </row>
    <row r="20" spans="1:5" ht="9" customHeight="1">
      <c r="A20" s="14"/>
      <c r="B20" s="15"/>
      <c r="C20" s="15"/>
      <c r="D20" s="15"/>
      <c r="E20" s="16"/>
    </row>
    <row r="21" spans="1:5" ht="20.100000000000001" customHeight="1">
      <c r="A21" s="17" t="s">
        <v>21</v>
      </c>
      <c r="B21" s="9" t="s">
        <v>26</v>
      </c>
      <c r="C21" s="9" t="s">
        <v>30</v>
      </c>
      <c r="D21" s="9" t="s">
        <v>25</v>
      </c>
      <c r="E21" s="18" t="s">
        <v>37</v>
      </c>
    </row>
    <row r="22" spans="1:5" s="1" customFormat="1" ht="18" customHeight="1">
      <c r="A22" s="175" t="s">
        <v>64</v>
      </c>
      <c r="B22" s="20" t="s">
        <v>23</v>
      </c>
      <c r="C22" s="20">
        <v>-10</v>
      </c>
      <c r="D22" s="20" t="s">
        <v>143</v>
      </c>
      <c r="E22" s="21" t="s">
        <v>61</v>
      </c>
    </row>
    <row r="23" spans="1:5" s="1" customFormat="1" ht="18" customHeight="1">
      <c r="A23" s="175"/>
      <c r="B23" s="38" t="s">
        <v>24</v>
      </c>
      <c r="C23" s="39" t="s">
        <v>31</v>
      </c>
      <c r="D23" s="38" t="s">
        <v>144</v>
      </c>
    </row>
    <row r="24" spans="1:5" s="1" customFormat="1" ht="18" customHeight="1">
      <c r="A24" s="19"/>
      <c r="B24" s="20" t="s">
        <v>22</v>
      </c>
      <c r="C24" s="22" t="s">
        <v>33</v>
      </c>
      <c r="D24" s="20" t="s">
        <v>145</v>
      </c>
      <c r="E24" s="23"/>
    </row>
    <row r="25" spans="1:5" s="1" customFormat="1" ht="18" customHeight="1">
      <c r="A25" s="19"/>
      <c r="B25" s="20" t="s">
        <v>27</v>
      </c>
      <c r="C25" s="22" t="s">
        <v>34</v>
      </c>
      <c r="D25" s="20" t="s">
        <v>146</v>
      </c>
      <c r="E25" s="23"/>
    </row>
    <row r="26" spans="1:5" s="1" customFormat="1" ht="18" customHeight="1">
      <c r="A26" s="19"/>
      <c r="B26" s="38" t="s">
        <v>28</v>
      </c>
      <c r="C26" s="39" t="s">
        <v>35</v>
      </c>
      <c r="D26" s="38" t="s">
        <v>147</v>
      </c>
    </row>
    <row r="27" spans="1:5" s="1" customFormat="1" ht="18" customHeight="1">
      <c r="A27" s="175" t="s">
        <v>64</v>
      </c>
      <c r="B27" s="20" t="s">
        <v>29</v>
      </c>
      <c r="C27" s="22" t="s">
        <v>36</v>
      </c>
      <c r="D27" s="20" t="s">
        <v>185</v>
      </c>
      <c r="E27" s="23"/>
    </row>
    <row r="28" spans="1:5" s="1" customFormat="1" ht="18" customHeight="1">
      <c r="A28" s="175"/>
      <c r="B28" s="20" t="s">
        <v>3</v>
      </c>
      <c r="C28" s="22" t="s">
        <v>32</v>
      </c>
      <c r="D28" s="43">
        <v>-1979</v>
      </c>
      <c r="E28" s="21" t="s">
        <v>38</v>
      </c>
    </row>
    <row r="29" spans="1:5" ht="21.95" customHeight="1">
      <c r="A29" s="11"/>
      <c r="B29" s="24" t="s">
        <v>62</v>
      </c>
      <c r="E29" s="7"/>
    </row>
    <row r="30" spans="1:5">
      <c r="A30" s="12" t="s">
        <v>51</v>
      </c>
      <c r="E30" s="7"/>
    </row>
    <row r="31" spans="1:5">
      <c r="A31" s="12" t="s">
        <v>39</v>
      </c>
      <c r="B31" s="171" t="s">
        <v>40</v>
      </c>
      <c r="C31" s="22" t="s">
        <v>41</v>
      </c>
      <c r="E31" s="7"/>
    </row>
    <row r="32" spans="1:5">
      <c r="A32" s="11"/>
      <c r="B32" s="171"/>
      <c r="C32" s="22" t="s">
        <v>42</v>
      </c>
      <c r="D32" s="8"/>
      <c r="E32" s="25"/>
    </row>
    <row r="33" spans="1:5">
      <c r="A33" s="11"/>
      <c r="B33" s="8"/>
      <c r="C33" s="8"/>
      <c r="D33" s="8"/>
      <c r="E33" s="25"/>
    </row>
    <row r="34" spans="1:5">
      <c r="A34" s="11"/>
      <c r="B34" s="8" t="s">
        <v>43</v>
      </c>
      <c r="C34" s="8" t="s">
        <v>44</v>
      </c>
      <c r="D34" s="8" t="s">
        <v>45</v>
      </c>
      <c r="E34" s="25"/>
    </row>
    <row r="35" spans="1:5">
      <c r="A35" s="11"/>
      <c r="B35" s="8"/>
      <c r="C35" s="8" t="s">
        <v>46</v>
      </c>
      <c r="D35" s="8" t="s">
        <v>47</v>
      </c>
      <c r="E35" s="25"/>
    </row>
    <row r="36" spans="1:5">
      <c r="A36" s="11"/>
      <c r="B36" s="8"/>
      <c r="C36" s="8" t="s">
        <v>48</v>
      </c>
      <c r="D36" s="8" t="s">
        <v>49</v>
      </c>
      <c r="E36" s="25"/>
    </row>
    <row r="37" spans="1:5">
      <c r="A37" s="11"/>
      <c r="B37" s="8"/>
      <c r="C37" s="8" t="s">
        <v>50</v>
      </c>
      <c r="D37" s="8" t="s">
        <v>52</v>
      </c>
      <c r="E37" s="25"/>
    </row>
    <row r="38" spans="1:5">
      <c r="A38" s="11"/>
      <c r="B38" s="8"/>
      <c r="C38" s="8"/>
      <c r="D38" s="8"/>
      <c r="E38" s="25"/>
    </row>
    <row r="39" spans="1:5">
      <c r="A39" s="12" t="s">
        <v>53</v>
      </c>
      <c r="B39" s="8" t="s">
        <v>134</v>
      </c>
      <c r="C39" s="8"/>
      <c r="D39" s="8"/>
      <c r="E39" s="25"/>
    </row>
    <row r="40" spans="1:5">
      <c r="A40" s="11"/>
      <c r="B40" s="8" t="s">
        <v>54</v>
      </c>
      <c r="C40" s="8"/>
      <c r="D40" s="8"/>
      <c r="E40" s="25"/>
    </row>
    <row r="41" spans="1:5">
      <c r="A41" s="11"/>
      <c r="B41" s="8" t="s">
        <v>55</v>
      </c>
      <c r="C41" s="8"/>
      <c r="D41" s="8"/>
      <c r="E41" s="25"/>
    </row>
    <row r="42" spans="1:5">
      <c r="A42" s="11"/>
      <c r="B42" s="8" t="s">
        <v>56</v>
      </c>
      <c r="C42" s="8" t="s">
        <v>57</v>
      </c>
      <c r="D42" s="8" t="s">
        <v>58</v>
      </c>
      <c r="E42" s="25"/>
    </row>
    <row r="43" spans="1:5">
      <c r="A43" s="11"/>
      <c r="B43" s="8"/>
      <c r="C43" s="8" t="s">
        <v>59</v>
      </c>
      <c r="D43" s="8" t="s">
        <v>60</v>
      </c>
      <c r="E43" s="25"/>
    </row>
    <row r="44" spans="1:5">
      <c r="A44" s="26"/>
      <c r="B44" s="27" t="s">
        <v>63</v>
      </c>
      <c r="C44" s="9"/>
      <c r="D44" s="9"/>
      <c r="E44" s="18"/>
    </row>
    <row r="45" spans="1:5">
      <c r="B45" s="8"/>
      <c r="C45" s="8"/>
      <c r="D45" s="8"/>
      <c r="E45" s="8"/>
    </row>
  </sheetData>
  <mergeCells count="6">
    <mergeCell ref="A1:E1"/>
    <mergeCell ref="A3:E3"/>
    <mergeCell ref="A5:E5"/>
    <mergeCell ref="B31:B32"/>
    <mergeCell ref="A27:A28"/>
    <mergeCell ref="A22:A23"/>
  </mergeCell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4BB4-CF1B-4B65-B243-2587CBEB920C}">
  <sheetPr>
    <tabColor rgb="FF02CE15"/>
  </sheetPr>
  <dimension ref="A1:E45"/>
  <sheetViews>
    <sheetView workbookViewId="0">
      <selection activeCell="E14" sqref="E14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172" t="s">
        <v>140</v>
      </c>
      <c r="B1" s="172"/>
      <c r="C1" s="172"/>
      <c r="D1" s="172"/>
      <c r="E1" s="172"/>
    </row>
    <row r="2" spans="1:5" ht="9" customHeight="1"/>
    <row r="3" spans="1:5" ht="18.75">
      <c r="A3" s="173" t="s">
        <v>112</v>
      </c>
      <c r="B3" s="173"/>
      <c r="C3" s="173"/>
      <c r="D3" s="173"/>
      <c r="E3" s="173"/>
    </row>
    <row r="4" spans="1:5" ht="9" customHeight="1"/>
    <row r="5" spans="1:5" ht="24.95" customHeight="1">
      <c r="A5" s="174" t="s">
        <v>157</v>
      </c>
      <c r="B5" s="174"/>
      <c r="C5" s="174"/>
      <c r="D5" s="174"/>
      <c r="E5" s="174"/>
    </row>
    <row r="6" spans="1:5" ht="20.100000000000001" customHeight="1">
      <c r="A6" s="31" t="s">
        <v>4</v>
      </c>
      <c r="B6" s="6"/>
      <c r="C6" s="29"/>
      <c r="D6" s="36" t="s">
        <v>66</v>
      </c>
      <c r="E6" s="37" t="s">
        <v>65</v>
      </c>
    </row>
    <row r="7" spans="1:5">
      <c r="A7" s="28"/>
      <c r="B7" s="68"/>
      <c r="C7" s="29"/>
      <c r="D7" s="29"/>
      <c r="E7" s="56" t="s">
        <v>120</v>
      </c>
    </row>
    <row r="8" spans="1:5">
      <c r="A8" s="28"/>
      <c r="B8" s="29" t="s">
        <v>5</v>
      </c>
      <c r="C8" s="5"/>
      <c r="D8" s="29"/>
      <c r="E8" s="55"/>
    </row>
    <row r="9" spans="1:5">
      <c r="A9" s="28"/>
      <c r="B9" s="29"/>
      <c r="C9" s="5"/>
      <c r="D9" s="29"/>
      <c r="E9" s="30"/>
    </row>
    <row r="10" spans="1:5">
      <c r="A10" s="31" t="s">
        <v>6</v>
      </c>
      <c r="B10" s="29" t="s">
        <v>7</v>
      </c>
      <c r="C10" s="29" t="s">
        <v>8</v>
      </c>
      <c r="D10" s="29"/>
      <c r="E10" s="60" t="s">
        <v>126</v>
      </c>
    </row>
    <row r="11" spans="1:5">
      <c r="A11" s="28"/>
      <c r="B11" s="29" t="s">
        <v>2</v>
      </c>
      <c r="C11" s="29" t="s">
        <v>9</v>
      </c>
      <c r="D11" s="29"/>
      <c r="E11" s="30"/>
    </row>
    <row r="12" spans="1:5">
      <c r="A12" s="28"/>
      <c r="B12" s="29"/>
      <c r="C12" s="29"/>
      <c r="D12" s="29"/>
      <c r="E12" s="30"/>
    </row>
    <row r="13" spans="1:5">
      <c r="A13" s="31" t="s">
        <v>11</v>
      </c>
      <c r="B13" s="29" t="s">
        <v>10</v>
      </c>
      <c r="C13" s="32" t="s">
        <v>12</v>
      </c>
      <c r="D13" s="57" t="s">
        <v>121</v>
      </c>
      <c r="E13" s="30"/>
    </row>
    <row r="14" spans="1:5">
      <c r="A14" s="31" t="s">
        <v>18</v>
      </c>
      <c r="B14" s="29" t="s">
        <v>10</v>
      </c>
      <c r="C14" s="29" t="s">
        <v>19</v>
      </c>
      <c r="D14" s="29"/>
      <c r="E14" s="30"/>
    </row>
    <row r="15" spans="1:5">
      <c r="A15" s="28"/>
      <c r="B15" s="29"/>
      <c r="C15" s="29"/>
      <c r="D15" s="29"/>
      <c r="E15" s="30"/>
    </row>
    <row r="16" spans="1:5">
      <c r="A16" s="31" t="s">
        <v>16</v>
      </c>
      <c r="B16" s="29" t="s">
        <v>13</v>
      </c>
      <c r="C16" s="33" t="s">
        <v>14</v>
      </c>
      <c r="D16" s="29"/>
      <c r="E16" s="54" t="s">
        <v>158</v>
      </c>
    </row>
    <row r="17" spans="1:5">
      <c r="A17" s="28"/>
      <c r="B17" s="5" t="s">
        <v>15</v>
      </c>
      <c r="C17" s="29"/>
      <c r="D17" s="29"/>
      <c r="E17" s="30"/>
    </row>
    <row r="18" spans="1:5">
      <c r="A18" s="28"/>
      <c r="B18" s="29"/>
      <c r="C18" s="29"/>
      <c r="D18" s="29"/>
      <c r="E18" s="30"/>
    </row>
    <row r="19" spans="1:5" ht="20.100000000000001" customHeight="1">
      <c r="A19" s="13" t="s">
        <v>17</v>
      </c>
      <c r="B19" s="58" t="s">
        <v>122</v>
      </c>
      <c r="C19" s="10"/>
      <c r="D19" s="10"/>
      <c r="E19" s="35"/>
    </row>
    <row r="20" spans="1:5" ht="9" customHeight="1">
      <c r="A20" s="14"/>
      <c r="B20" s="15"/>
      <c r="C20" s="15"/>
      <c r="D20" s="15"/>
      <c r="E20" s="16"/>
    </row>
    <row r="21" spans="1:5" ht="20.100000000000001" customHeight="1">
      <c r="A21" s="17" t="s">
        <v>21</v>
      </c>
      <c r="B21" s="9" t="s">
        <v>26</v>
      </c>
      <c r="C21" s="9" t="s">
        <v>30</v>
      </c>
      <c r="D21" s="9" t="s">
        <v>25</v>
      </c>
      <c r="E21" s="18" t="s">
        <v>37</v>
      </c>
    </row>
    <row r="22" spans="1:5" s="1" customFormat="1" ht="18" customHeight="1">
      <c r="A22" s="176" t="s">
        <v>117</v>
      </c>
      <c r="B22" s="20" t="s">
        <v>23</v>
      </c>
      <c r="C22" s="20">
        <v>-10</v>
      </c>
      <c r="D22" s="20" t="s">
        <v>143</v>
      </c>
      <c r="E22" s="21" t="s">
        <v>61</v>
      </c>
    </row>
    <row r="23" spans="1:5" s="1" customFormat="1" ht="18" customHeight="1">
      <c r="A23" s="176"/>
      <c r="B23" s="38" t="s">
        <v>24</v>
      </c>
      <c r="C23" s="39" t="s">
        <v>31</v>
      </c>
      <c r="D23" s="38" t="s">
        <v>144</v>
      </c>
      <c r="E23" s="23"/>
    </row>
    <row r="24" spans="1:5" s="1" customFormat="1" ht="18" customHeight="1">
      <c r="A24" s="19"/>
      <c r="B24" s="20" t="s">
        <v>22</v>
      </c>
      <c r="C24" s="22" t="s">
        <v>33</v>
      </c>
      <c r="D24" s="20" t="s">
        <v>145</v>
      </c>
      <c r="E24" s="23"/>
    </row>
    <row r="25" spans="1:5" s="1" customFormat="1" ht="18" customHeight="1">
      <c r="A25" s="19"/>
      <c r="B25" s="20" t="s">
        <v>27</v>
      </c>
      <c r="C25" s="22" t="s">
        <v>34</v>
      </c>
      <c r="D25" s="20" t="s">
        <v>146</v>
      </c>
      <c r="E25" s="23"/>
    </row>
    <row r="26" spans="1:5" s="1" customFormat="1" ht="18" customHeight="1">
      <c r="A26" s="19"/>
      <c r="B26" s="38" t="s">
        <v>28</v>
      </c>
      <c r="C26" s="39" t="s">
        <v>35</v>
      </c>
      <c r="D26" s="38" t="s">
        <v>147</v>
      </c>
      <c r="E26" s="23"/>
    </row>
    <row r="27" spans="1:5" s="1" customFormat="1" ht="18" customHeight="1">
      <c r="A27" s="176" t="s">
        <v>117</v>
      </c>
      <c r="B27" s="20" t="s">
        <v>29</v>
      </c>
      <c r="C27" s="22" t="s">
        <v>36</v>
      </c>
      <c r="D27" s="20" t="s">
        <v>185</v>
      </c>
      <c r="E27" s="23"/>
    </row>
    <row r="28" spans="1:5" s="1" customFormat="1" ht="18" customHeight="1">
      <c r="A28" s="176"/>
      <c r="B28" s="20" t="s">
        <v>3</v>
      </c>
      <c r="C28" s="22" t="s">
        <v>32</v>
      </c>
      <c r="D28" s="43">
        <v>-1979</v>
      </c>
      <c r="E28" s="21" t="s">
        <v>38</v>
      </c>
    </row>
    <row r="29" spans="1:5" ht="21.95" customHeight="1">
      <c r="A29" s="11"/>
      <c r="B29" s="24" t="s">
        <v>62</v>
      </c>
      <c r="E29" s="7"/>
    </row>
    <row r="30" spans="1:5">
      <c r="A30" s="12" t="s">
        <v>51</v>
      </c>
      <c r="E30" s="7"/>
    </row>
    <row r="31" spans="1:5">
      <c r="A31" s="12" t="s">
        <v>39</v>
      </c>
      <c r="B31" s="2" t="s">
        <v>40</v>
      </c>
      <c r="C31" s="22" t="s">
        <v>118</v>
      </c>
      <c r="E31" s="7"/>
    </row>
    <row r="32" spans="1:5">
      <c r="A32" s="11"/>
      <c r="B32" s="8" t="s">
        <v>43</v>
      </c>
      <c r="C32" s="22" t="s">
        <v>119</v>
      </c>
      <c r="D32" s="8"/>
      <c r="E32" s="25"/>
    </row>
    <row r="33" spans="1:5">
      <c r="A33" s="11"/>
      <c r="B33" s="8"/>
      <c r="C33" s="8"/>
      <c r="D33" s="8"/>
      <c r="E33" s="25"/>
    </row>
    <row r="34" spans="1:5">
      <c r="A34" s="11"/>
      <c r="B34" s="8" t="s">
        <v>116</v>
      </c>
      <c r="C34" s="8" t="s">
        <v>44</v>
      </c>
      <c r="D34" s="8" t="s">
        <v>113</v>
      </c>
      <c r="E34" s="25"/>
    </row>
    <row r="35" spans="1:5">
      <c r="A35" s="11"/>
      <c r="B35" s="8"/>
      <c r="C35" s="8" t="s">
        <v>46</v>
      </c>
      <c r="D35" s="8" t="s">
        <v>115</v>
      </c>
      <c r="E35" s="25"/>
    </row>
    <row r="36" spans="1:5">
      <c r="A36" s="11"/>
      <c r="B36" s="8"/>
      <c r="C36" s="8" t="s">
        <v>48</v>
      </c>
      <c r="D36" s="8" t="s">
        <v>49</v>
      </c>
      <c r="E36" s="25"/>
    </row>
    <row r="37" spans="1:5">
      <c r="A37" s="11"/>
      <c r="B37" s="8"/>
      <c r="C37" s="8" t="s">
        <v>50</v>
      </c>
      <c r="D37" s="8" t="s">
        <v>52</v>
      </c>
      <c r="E37" s="25"/>
    </row>
    <row r="38" spans="1:5">
      <c r="A38" s="11"/>
      <c r="B38" s="8"/>
      <c r="C38" s="8"/>
      <c r="D38" s="8"/>
      <c r="E38" s="25"/>
    </row>
    <row r="39" spans="1:5">
      <c r="A39" s="12" t="s">
        <v>53</v>
      </c>
      <c r="B39" s="8" t="s">
        <v>134</v>
      </c>
      <c r="C39" s="8"/>
      <c r="D39" s="8"/>
      <c r="E39" s="25"/>
    </row>
    <row r="40" spans="1:5">
      <c r="A40" s="11"/>
      <c r="B40" s="8" t="s">
        <v>54</v>
      </c>
      <c r="C40" s="8"/>
      <c r="D40" s="8"/>
      <c r="E40" s="25"/>
    </row>
    <row r="41" spans="1:5">
      <c r="A41" s="11"/>
      <c r="B41" s="8" t="s">
        <v>55</v>
      </c>
      <c r="C41" s="8"/>
      <c r="D41" s="8"/>
      <c r="E41" s="25"/>
    </row>
    <row r="42" spans="1:5">
      <c r="A42" s="11"/>
      <c r="B42" s="8" t="s">
        <v>56</v>
      </c>
      <c r="C42" s="8" t="s">
        <v>57</v>
      </c>
      <c r="D42" s="8" t="s">
        <v>114</v>
      </c>
      <c r="E42" s="25"/>
    </row>
    <row r="43" spans="1:5">
      <c r="A43" s="11"/>
      <c r="B43" s="8"/>
      <c r="C43" s="8" t="s">
        <v>59</v>
      </c>
      <c r="D43" s="8" t="s">
        <v>60</v>
      </c>
      <c r="E43" s="25"/>
    </row>
    <row r="44" spans="1:5">
      <c r="A44" s="26"/>
      <c r="B44" s="27" t="s">
        <v>63</v>
      </c>
      <c r="C44" s="9"/>
      <c r="D44" s="9"/>
      <c r="E44" s="18"/>
    </row>
    <row r="45" spans="1:5">
      <c r="B45" s="8"/>
      <c r="C45" s="8"/>
      <c r="D45" s="8"/>
      <c r="E45" s="8"/>
    </row>
  </sheetData>
  <mergeCells count="5">
    <mergeCell ref="A1:E1"/>
    <mergeCell ref="A3:E3"/>
    <mergeCell ref="A5:E5"/>
    <mergeCell ref="A22:A23"/>
    <mergeCell ref="A27:A28"/>
  </mergeCells>
  <hyperlinks>
    <hyperlink ref="C16" r:id="rId1" xr:uid="{0DDF831B-88CD-45DD-8C65-7B7847D47FB0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2860-D622-426F-9033-C2E3A36E6D27}">
  <sheetPr>
    <tabColor rgb="FF02CE15"/>
  </sheetPr>
  <dimension ref="A1:E45"/>
  <sheetViews>
    <sheetView workbookViewId="0">
      <selection activeCell="D8" sqref="D8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172" t="s">
        <v>140</v>
      </c>
      <c r="B1" s="172"/>
      <c r="C1" s="172"/>
      <c r="D1" s="172"/>
      <c r="E1" s="172"/>
    </row>
    <row r="2" spans="1:5" ht="9" customHeight="1"/>
    <row r="3" spans="1:5" ht="18.75">
      <c r="A3" s="173" t="s">
        <v>150</v>
      </c>
      <c r="B3" s="173"/>
      <c r="C3" s="173"/>
      <c r="D3" s="173"/>
      <c r="E3" s="173"/>
    </row>
    <row r="4" spans="1:5" ht="9" customHeight="1"/>
    <row r="5" spans="1:5" ht="24.95" customHeight="1">
      <c r="A5" s="174" t="s">
        <v>151</v>
      </c>
      <c r="B5" s="174"/>
      <c r="C5" s="174"/>
      <c r="D5" s="174"/>
      <c r="E5" s="174"/>
    </row>
    <row r="6" spans="1:5" ht="20.100000000000001" customHeight="1">
      <c r="A6" s="31" t="s">
        <v>4</v>
      </c>
      <c r="B6" s="3" t="s">
        <v>154</v>
      </c>
      <c r="C6" s="29"/>
      <c r="D6" s="36" t="s">
        <v>66</v>
      </c>
      <c r="E6" s="67" t="s">
        <v>88</v>
      </c>
    </row>
    <row r="7" spans="1:5">
      <c r="A7" s="28"/>
      <c r="B7" s="4" t="s">
        <v>153</v>
      </c>
      <c r="C7" s="29"/>
      <c r="D7" s="29"/>
      <c r="E7" s="67" t="s">
        <v>155</v>
      </c>
    </row>
    <row r="8" spans="1:5">
      <c r="A8" s="28"/>
      <c r="B8" s="70" t="s">
        <v>152</v>
      </c>
      <c r="C8" s="5"/>
      <c r="D8" s="29"/>
      <c r="E8" s="59"/>
    </row>
    <row r="9" spans="1:5">
      <c r="A9" s="28"/>
      <c r="B9" s="29"/>
      <c r="C9" s="5"/>
      <c r="D9" s="29"/>
      <c r="E9" s="30"/>
    </row>
    <row r="10" spans="1:5">
      <c r="A10" s="31" t="s">
        <v>6</v>
      </c>
      <c r="B10" s="29" t="s">
        <v>7</v>
      </c>
      <c r="C10" s="29" t="s">
        <v>8</v>
      </c>
      <c r="D10" s="29"/>
      <c r="E10" s="60" t="s">
        <v>126</v>
      </c>
    </row>
    <row r="11" spans="1:5">
      <c r="A11" s="28"/>
      <c r="B11" s="29" t="s">
        <v>2</v>
      </c>
      <c r="C11" s="29" t="s">
        <v>9</v>
      </c>
      <c r="D11" s="29"/>
      <c r="E11" s="30"/>
    </row>
    <row r="12" spans="1:5">
      <c r="A12" s="28"/>
      <c r="B12" s="29"/>
      <c r="C12" s="29"/>
      <c r="D12" s="29"/>
      <c r="E12" s="30"/>
    </row>
    <row r="13" spans="1:5">
      <c r="A13" s="31" t="s">
        <v>11</v>
      </c>
      <c r="B13" s="29" t="s">
        <v>10</v>
      </c>
      <c r="C13" s="32" t="s">
        <v>12</v>
      </c>
      <c r="D13" s="57" t="s">
        <v>121</v>
      </c>
      <c r="E13" s="30"/>
    </row>
    <row r="14" spans="1:5">
      <c r="A14" s="31" t="s">
        <v>18</v>
      </c>
      <c r="B14" s="29" t="s">
        <v>10</v>
      </c>
      <c r="C14" s="29" t="s">
        <v>19</v>
      </c>
      <c r="D14" s="29"/>
      <c r="E14" s="30"/>
    </row>
    <row r="15" spans="1:5">
      <c r="A15" s="28"/>
      <c r="B15" s="29"/>
      <c r="C15" s="29"/>
      <c r="D15" s="29"/>
      <c r="E15" s="30"/>
    </row>
    <row r="16" spans="1:5">
      <c r="A16" s="31" t="s">
        <v>16</v>
      </c>
      <c r="B16" s="29" t="s">
        <v>13</v>
      </c>
      <c r="C16" s="72"/>
      <c r="D16" s="29"/>
      <c r="E16" s="54" t="s">
        <v>159</v>
      </c>
    </row>
    <row r="17" spans="1:5">
      <c r="A17" s="28"/>
      <c r="B17" s="5" t="s">
        <v>15</v>
      </c>
      <c r="C17" s="29"/>
      <c r="D17" s="29"/>
      <c r="E17" s="30"/>
    </row>
    <row r="18" spans="1:5">
      <c r="A18" s="28"/>
      <c r="B18" s="29"/>
      <c r="C18" s="29"/>
      <c r="D18" s="29"/>
      <c r="E18" s="30"/>
    </row>
    <row r="19" spans="1:5" ht="20.100000000000001" customHeight="1">
      <c r="A19" s="13" t="s">
        <v>17</v>
      </c>
      <c r="B19" s="58" t="s">
        <v>156</v>
      </c>
      <c r="C19" s="10"/>
      <c r="D19" s="10"/>
      <c r="E19" s="35"/>
    </row>
    <row r="20" spans="1:5" ht="9" customHeight="1">
      <c r="A20" s="14"/>
      <c r="B20" s="15"/>
      <c r="C20" s="15"/>
      <c r="D20" s="15"/>
      <c r="E20" s="16"/>
    </row>
    <row r="21" spans="1:5" ht="20.100000000000001" customHeight="1">
      <c r="A21" s="17" t="s">
        <v>21</v>
      </c>
      <c r="B21" s="9" t="s">
        <v>26</v>
      </c>
      <c r="C21" s="9" t="s">
        <v>30</v>
      </c>
      <c r="D21" s="9" t="s">
        <v>25</v>
      </c>
      <c r="E21" s="18" t="s">
        <v>37</v>
      </c>
    </row>
    <row r="22" spans="1:5" s="1" customFormat="1" ht="18" customHeight="1">
      <c r="A22" s="176" t="s">
        <v>117</v>
      </c>
      <c r="B22" s="20" t="s">
        <v>23</v>
      </c>
      <c r="C22" s="20">
        <v>-10</v>
      </c>
      <c r="D22" s="20" t="s">
        <v>143</v>
      </c>
      <c r="E22" s="21" t="s">
        <v>61</v>
      </c>
    </row>
    <row r="23" spans="1:5" s="1" customFormat="1" ht="18" customHeight="1">
      <c r="A23" s="176"/>
      <c r="B23" s="38" t="s">
        <v>24</v>
      </c>
      <c r="C23" s="39" t="s">
        <v>31</v>
      </c>
      <c r="D23" s="38" t="s">
        <v>144</v>
      </c>
      <c r="E23" s="23"/>
    </row>
    <row r="24" spans="1:5" s="1" customFormat="1" ht="18" customHeight="1">
      <c r="A24" s="19"/>
      <c r="B24" s="20" t="s">
        <v>22</v>
      </c>
      <c r="C24" s="22" t="s">
        <v>33</v>
      </c>
      <c r="D24" s="20" t="s">
        <v>145</v>
      </c>
      <c r="E24" s="23"/>
    </row>
    <row r="25" spans="1:5" s="1" customFormat="1" ht="18" customHeight="1">
      <c r="A25" s="19"/>
      <c r="B25" s="20" t="s">
        <v>27</v>
      </c>
      <c r="C25" s="22" t="s">
        <v>34</v>
      </c>
      <c r="D25" s="20" t="s">
        <v>146</v>
      </c>
      <c r="E25" s="23"/>
    </row>
    <row r="26" spans="1:5" s="1" customFormat="1" ht="18" customHeight="1">
      <c r="A26" s="19"/>
      <c r="B26" s="38" t="s">
        <v>28</v>
      </c>
      <c r="C26" s="39" t="s">
        <v>35</v>
      </c>
      <c r="D26" s="38" t="s">
        <v>147</v>
      </c>
      <c r="E26" s="23"/>
    </row>
    <row r="27" spans="1:5" s="1" customFormat="1" ht="18" customHeight="1">
      <c r="A27" s="176" t="s">
        <v>117</v>
      </c>
      <c r="B27" s="20" t="s">
        <v>29</v>
      </c>
      <c r="C27" s="22" t="s">
        <v>36</v>
      </c>
      <c r="D27" s="20" t="s">
        <v>185</v>
      </c>
      <c r="E27" s="23"/>
    </row>
    <row r="28" spans="1:5" s="1" customFormat="1" ht="18" customHeight="1">
      <c r="A28" s="176"/>
      <c r="B28" s="20" t="s">
        <v>3</v>
      </c>
      <c r="C28" s="22" t="s">
        <v>32</v>
      </c>
      <c r="D28" s="43">
        <v>-1979</v>
      </c>
      <c r="E28" s="21" t="s">
        <v>38</v>
      </c>
    </row>
    <row r="29" spans="1:5" ht="21.95" customHeight="1">
      <c r="A29" s="11"/>
      <c r="B29" s="24" t="s">
        <v>62</v>
      </c>
      <c r="E29" s="7"/>
    </row>
    <row r="30" spans="1:5">
      <c r="A30" s="12" t="s">
        <v>51</v>
      </c>
      <c r="E30" s="7"/>
    </row>
    <row r="31" spans="1:5">
      <c r="A31" s="12" t="s">
        <v>39</v>
      </c>
      <c r="B31" s="2" t="s">
        <v>40</v>
      </c>
      <c r="C31" s="22" t="s">
        <v>118</v>
      </c>
      <c r="E31" s="7"/>
    </row>
    <row r="32" spans="1:5">
      <c r="A32" s="11"/>
      <c r="B32" s="8" t="s">
        <v>43</v>
      </c>
      <c r="C32" s="22" t="s">
        <v>119</v>
      </c>
      <c r="D32" s="8"/>
      <c r="E32" s="25"/>
    </row>
    <row r="33" spans="1:5">
      <c r="A33" s="11"/>
      <c r="B33" s="8"/>
      <c r="C33" s="8"/>
      <c r="D33" s="8"/>
      <c r="E33" s="25"/>
    </row>
    <row r="34" spans="1:5">
      <c r="A34" s="11"/>
      <c r="B34" s="8" t="s">
        <v>116</v>
      </c>
      <c r="C34" s="8" t="s">
        <v>44</v>
      </c>
      <c r="D34" s="8" t="s">
        <v>113</v>
      </c>
      <c r="E34" s="25"/>
    </row>
    <row r="35" spans="1:5">
      <c r="A35" s="11"/>
      <c r="B35" s="8"/>
      <c r="C35" s="8" t="s">
        <v>46</v>
      </c>
      <c r="D35" s="8" t="s">
        <v>115</v>
      </c>
      <c r="E35" s="25"/>
    </row>
    <row r="36" spans="1:5">
      <c r="A36" s="11"/>
      <c r="B36" s="8"/>
      <c r="C36" s="8" t="s">
        <v>48</v>
      </c>
      <c r="D36" s="8" t="s">
        <v>125</v>
      </c>
      <c r="E36" s="25"/>
    </row>
    <row r="37" spans="1:5">
      <c r="A37" s="11"/>
      <c r="B37" s="8"/>
      <c r="C37" s="8" t="s">
        <v>50</v>
      </c>
      <c r="D37" s="8" t="s">
        <v>52</v>
      </c>
      <c r="E37" s="25"/>
    </row>
    <row r="38" spans="1:5">
      <c r="A38" s="11"/>
      <c r="B38" s="8"/>
      <c r="C38" s="8"/>
      <c r="D38" s="8"/>
      <c r="E38" s="25"/>
    </row>
    <row r="39" spans="1:5">
      <c r="A39" s="12" t="s">
        <v>53</v>
      </c>
      <c r="B39" s="8" t="s">
        <v>134</v>
      </c>
      <c r="C39" s="8"/>
      <c r="D39" s="8"/>
      <c r="E39" s="25"/>
    </row>
    <row r="40" spans="1:5">
      <c r="A40" s="11"/>
      <c r="B40" s="8" t="s">
        <v>54</v>
      </c>
      <c r="C40" s="8"/>
      <c r="D40" s="8"/>
      <c r="E40" s="25"/>
    </row>
    <row r="41" spans="1:5">
      <c r="A41" s="11"/>
      <c r="B41" s="8" t="s">
        <v>55</v>
      </c>
      <c r="C41" s="8"/>
      <c r="D41" s="8"/>
      <c r="E41" s="25"/>
    </row>
    <row r="42" spans="1:5">
      <c r="A42" s="11"/>
      <c r="B42" s="8" t="s">
        <v>56</v>
      </c>
      <c r="C42" s="8" t="s">
        <v>57</v>
      </c>
      <c r="D42" s="8" t="s">
        <v>114</v>
      </c>
      <c r="E42" s="25"/>
    </row>
    <row r="43" spans="1:5">
      <c r="A43" s="11"/>
      <c r="B43" s="8"/>
      <c r="C43" s="8" t="s">
        <v>59</v>
      </c>
      <c r="D43" s="8" t="s">
        <v>60</v>
      </c>
      <c r="E43" s="25"/>
    </row>
    <row r="44" spans="1:5">
      <c r="A44" s="26"/>
      <c r="B44" s="27" t="s">
        <v>63</v>
      </c>
      <c r="C44" s="9"/>
      <c r="D44" s="9"/>
      <c r="E44" s="18"/>
    </row>
    <row r="45" spans="1:5">
      <c r="B45" s="8"/>
      <c r="C45" s="8"/>
      <c r="D45" s="8"/>
      <c r="E45" s="8"/>
    </row>
  </sheetData>
  <mergeCells count="5">
    <mergeCell ref="A1:E1"/>
    <mergeCell ref="A3:E3"/>
    <mergeCell ref="A5:E5"/>
    <mergeCell ref="A22:A23"/>
    <mergeCell ref="A27:A28"/>
  </mergeCell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E3BC-0EDE-41F7-9B5D-FA485221712F}">
  <sheetPr>
    <tabColor rgb="FF02CE15"/>
  </sheetPr>
  <dimension ref="A1:E45"/>
  <sheetViews>
    <sheetView topLeftCell="A20" workbookViewId="0">
      <selection activeCell="H32" sqref="H32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172" t="s">
        <v>140</v>
      </c>
      <c r="B1" s="172"/>
      <c r="C1" s="172"/>
      <c r="D1" s="172"/>
      <c r="E1" s="172"/>
    </row>
    <row r="2" spans="1:5" ht="9" customHeight="1"/>
    <row r="3" spans="1:5" ht="18.75">
      <c r="A3" s="173" t="s">
        <v>148</v>
      </c>
      <c r="B3" s="173"/>
      <c r="C3" s="173"/>
      <c r="D3" s="173"/>
      <c r="E3" s="173"/>
    </row>
    <row r="4" spans="1:5" ht="9" customHeight="1"/>
    <row r="5" spans="1:5" ht="24.95" customHeight="1">
      <c r="A5" s="174" t="s">
        <v>149</v>
      </c>
      <c r="B5" s="174"/>
      <c r="C5" s="174"/>
      <c r="D5" s="174"/>
      <c r="E5" s="174"/>
    </row>
    <row r="6" spans="1:5" ht="20.100000000000001" customHeight="1">
      <c r="A6" s="31" t="s">
        <v>4</v>
      </c>
      <c r="B6" s="3"/>
      <c r="C6" s="29"/>
      <c r="D6" s="36" t="s">
        <v>66</v>
      </c>
      <c r="E6" s="67" t="s">
        <v>130</v>
      </c>
    </row>
    <row r="7" spans="1:5">
      <c r="A7" s="28"/>
      <c r="B7" s="4"/>
      <c r="C7" s="29"/>
      <c r="D7" s="29"/>
      <c r="E7" s="69"/>
    </row>
    <row r="8" spans="1:5">
      <c r="A8" s="28"/>
      <c r="B8" s="70" t="s">
        <v>162</v>
      </c>
      <c r="C8" s="5"/>
      <c r="D8" s="29"/>
      <c r="E8" s="59"/>
    </row>
    <row r="9" spans="1:5">
      <c r="A9" s="28"/>
      <c r="B9" s="29"/>
      <c r="C9" s="5"/>
      <c r="D9" s="29"/>
      <c r="E9" s="30"/>
    </row>
    <row r="10" spans="1:5">
      <c r="A10" s="31" t="s">
        <v>6</v>
      </c>
      <c r="B10" s="29" t="s">
        <v>7</v>
      </c>
      <c r="C10" s="29" t="s">
        <v>8</v>
      </c>
      <c r="D10" s="29"/>
      <c r="E10" s="60" t="s">
        <v>126</v>
      </c>
    </row>
    <row r="11" spans="1:5">
      <c r="A11" s="28"/>
      <c r="B11" s="29" t="s">
        <v>2</v>
      </c>
      <c r="C11" s="29" t="s">
        <v>9</v>
      </c>
      <c r="D11" s="29"/>
      <c r="E11" s="30"/>
    </row>
    <row r="12" spans="1:5">
      <c r="A12" s="28"/>
      <c r="B12" s="29"/>
      <c r="C12" s="29"/>
      <c r="D12" s="29"/>
      <c r="E12" s="30"/>
    </row>
    <row r="13" spans="1:5">
      <c r="A13" s="31" t="s">
        <v>11</v>
      </c>
      <c r="B13" s="29" t="s">
        <v>10</v>
      </c>
      <c r="C13" s="32" t="s">
        <v>12</v>
      </c>
      <c r="D13" s="57" t="s">
        <v>121</v>
      </c>
      <c r="E13" s="30"/>
    </row>
    <row r="14" spans="1:5">
      <c r="A14" s="31" t="s">
        <v>18</v>
      </c>
      <c r="B14" s="29" t="s">
        <v>10</v>
      </c>
      <c r="C14" s="29" t="s">
        <v>19</v>
      </c>
      <c r="D14" s="29"/>
      <c r="E14" s="30"/>
    </row>
    <row r="15" spans="1:5">
      <c r="A15" s="28"/>
      <c r="B15" s="29"/>
      <c r="C15" s="29"/>
      <c r="D15" s="29"/>
      <c r="E15" s="30"/>
    </row>
    <row r="16" spans="1:5">
      <c r="A16" s="31" t="s">
        <v>16</v>
      </c>
      <c r="B16" s="29" t="s">
        <v>13</v>
      </c>
      <c r="C16" s="64"/>
      <c r="D16" s="29"/>
      <c r="E16" s="65" t="s">
        <v>170</v>
      </c>
    </row>
    <row r="17" spans="1:5">
      <c r="A17" s="28"/>
      <c r="B17" s="5" t="s">
        <v>15</v>
      </c>
      <c r="C17" s="29"/>
      <c r="D17" s="29"/>
      <c r="E17" s="30"/>
    </row>
    <row r="18" spans="1:5">
      <c r="A18" s="28"/>
      <c r="B18" s="29"/>
      <c r="C18" s="29"/>
      <c r="D18" s="29"/>
      <c r="E18" s="30"/>
    </row>
    <row r="19" spans="1:5" ht="20.100000000000001" customHeight="1">
      <c r="A19" s="13" t="s">
        <v>17</v>
      </c>
      <c r="B19" s="66" t="s">
        <v>127</v>
      </c>
      <c r="C19" s="10"/>
      <c r="D19" s="10"/>
      <c r="E19" s="35"/>
    </row>
    <row r="20" spans="1:5" ht="9" customHeight="1">
      <c r="A20" s="14"/>
      <c r="B20" s="15"/>
      <c r="C20" s="15"/>
      <c r="D20" s="15"/>
      <c r="E20" s="16"/>
    </row>
    <row r="21" spans="1:5" ht="20.100000000000001" customHeight="1">
      <c r="A21" s="17" t="s">
        <v>21</v>
      </c>
      <c r="B21" s="9" t="s">
        <v>26</v>
      </c>
      <c r="C21" s="9" t="s">
        <v>30</v>
      </c>
      <c r="D21" s="9" t="s">
        <v>25</v>
      </c>
      <c r="E21" s="18" t="s">
        <v>37</v>
      </c>
    </row>
    <row r="22" spans="1:5" s="1" customFormat="1" ht="18" customHeight="1">
      <c r="A22" s="176" t="s">
        <v>117</v>
      </c>
      <c r="B22" s="20" t="s">
        <v>23</v>
      </c>
      <c r="C22" s="20">
        <v>-10</v>
      </c>
      <c r="D22" s="20" t="s">
        <v>143</v>
      </c>
      <c r="E22" s="21" t="s">
        <v>61</v>
      </c>
    </row>
    <row r="23" spans="1:5" s="1" customFormat="1" ht="18" customHeight="1">
      <c r="A23" s="176"/>
      <c r="B23" s="38" t="s">
        <v>24</v>
      </c>
      <c r="C23" s="39" t="s">
        <v>31</v>
      </c>
      <c r="D23" s="38" t="s">
        <v>144</v>
      </c>
      <c r="E23" s="23"/>
    </row>
    <row r="24" spans="1:5" s="1" customFormat="1" ht="18" customHeight="1">
      <c r="A24" s="19"/>
      <c r="B24" s="20" t="s">
        <v>22</v>
      </c>
      <c r="C24" s="22" t="s">
        <v>33</v>
      </c>
      <c r="D24" s="20" t="s">
        <v>145</v>
      </c>
      <c r="E24" s="23"/>
    </row>
    <row r="25" spans="1:5" s="1" customFormat="1" ht="18" customHeight="1">
      <c r="A25" s="19"/>
      <c r="B25" s="20" t="s">
        <v>27</v>
      </c>
      <c r="C25" s="22" t="s">
        <v>34</v>
      </c>
      <c r="D25" s="20" t="s">
        <v>146</v>
      </c>
      <c r="E25" s="23"/>
    </row>
    <row r="26" spans="1:5" s="1" customFormat="1" ht="18" customHeight="1">
      <c r="A26" s="19"/>
      <c r="B26" s="38" t="s">
        <v>28</v>
      </c>
      <c r="C26" s="39" t="s">
        <v>35</v>
      </c>
      <c r="D26" s="38" t="s">
        <v>147</v>
      </c>
      <c r="E26" s="23"/>
    </row>
    <row r="27" spans="1:5" s="1" customFormat="1" ht="18" customHeight="1">
      <c r="A27" s="176" t="s">
        <v>117</v>
      </c>
      <c r="B27" s="20" t="s">
        <v>29</v>
      </c>
      <c r="C27" s="22" t="s">
        <v>36</v>
      </c>
      <c r="D27" s="20" t="s">
        <v>185</v>
      </c>
      <c r="E27" s="23"/>
    </row>
    <row r="28" spans="1:5" s="1" customFormat="1" ht="18" customHeight="1">
      <c r="A28" s="176"/>
      <c r="B28" s="20" t="s">
        <v>3</v>
      </c>
      <c r="C28" s="22" t="s">
        <v>32</v>
      </c>
      <c r="D28" s="43">
        <v>-1979</v>
      </c>
      <c r="E28" s="21" t="s">
        <v>38</v>
      </c>
    </row>
    <row r="29" spans="1:5" ht="21.95" customHeight="1">
      <c r="A29" s="11"/>
      <c r="B29" s="24" t="s">
        <v>62</v>
      </c>
      <c r="E29" s="7"/>
    </row>
    <row r="30" spans="1:5">
      <c r="A30" s="12" t="s">
        <v>51</v>
      </c>
      <c r="E30" s="7"/>
    </row>
    <row r="31" spans="1:5">
      <c r="A31" s="12" t="s">
        <v>39</v>
      </c>
      <c r="B31" s="2" t="s">
        <v>40</v>
      </c>
      <c r="C31" s="22" t="s">
        <v>118</v>
      </c>
      <c r="E31" s="7"/>
    </row>
    <row r="32" spans="1:5">
      <c r="A32" s="11"/>
      <c r="B32" s="8" t="s">
        <v>43</v>
      </c>
      <c r="C32" s="22" t="s">
        <v>119</v>
      </c>
      <c r="D32" s="8"/>
      <c r="E32" s="25"/>
    </row>
    <row r="33" spans="1:5">
      <c r="A33" s="11"/>
      <c r="B33" s="8"/>
      <c r="C33" s="8"/>
      <c r="D33" s="8"/>
      <c r="E33" s="25"/>
    </row>
    <row r="34" spans="1:5">
      <c r="A34" s="11"/>
      <c r="B34" s="8" t="s">
        <v>116</v>
      </c>
      <c r="C34" s="8" t="s">
        <v>44</v>
      </c>
      <c r="D34" s="8" t="s">
        <v>113</v>
      </c>
      <c r="E34" s="25"/>
    </row>
    <row r="35" spans="1:5">
      <c r="A35" s="11"/>
      <c r="B35" s="8"/>
      <c r="C35" s="8" t="s">
        <v>46</v>
      </c>
      <c r="D35" s="8" t="s">
        <v>115</v>
      </c>
      <c r="E35" s="25"/>
    </row>
    <row r="36" spans="1:5">
      <c r="A36" s="11"/>
      <c r="B36" s="8"/>
      <c r="C36" s="8" t="s">
        <v>48</v>
      </c>
      <c r="D36" s="8" t="s">
        <v>125</v>
      </c>
      <c r="E36" s="25"/>
    </row>
    <row r="37" spans="1:5">
      <c r="A37" s="11"/>
      <c r="B37" s="8"/>
      <c r="C37" s="8" t="s">
        <v>50</v>
      </c>
      <c r="D37" s="8" t="s">
        <v>52</v>
      </c>
      <c r="E37" s="25"/>
    </row>
    <row r="38" spans="1:5">
      <c r="A38" s="11"/>
      <c r="B38" s="8"/>
      <c r="C38" s="8"/>
      <c r="D38" s="8"/>
      <c r="E38" s="25"/>
    </row>
    <row r="39" spans="1:5">
      <c r="A39" s="12" t="s">
        <v>53</v>
      </c>
      <c r="B39" s="8" t="s">
        <v>134</v>
      </c>
      <c r="C39" s="8"/>
      <c r="D39" s="8"/>
      <c r="E39" s="25"/>
    </row>
    <row r="40" spans="1:5">
      <c r="A40" s="11"/>
      <c r="B40" s="8" t="s">
        <v>54</v>
      </c>
      <c r="C40" s="8"/>
      <c r="D40" s="8"/>
      <c r="E40" s="25"/>
    </row>
    <row r="41" spans="1:5">
      <c r="A41" s="11"/>
      <c r="B41" s="8" t="s">
        <v>55</v>
      </c>
      <c r="C41" s="8"/>
      <c r="D41" s="8"/>
      <c r="E41" s="25"/>
    </row>
    <row r="42" spans="1:5">
      <c r="A42" s="11"/>
      <c r="B42" s="8" t="s">
        <v>56</v>
      </c>
      <c r="C42" s="8" t="s">
        <v>57</v>
      </c>
      <c r="D42" s="8" t="s">
        <v>114</v>
      </c>
      <c r="E42" s="25"/>
    </row>
    <row r="43" spans="1:5">
      <c r="A43" s="11"/>
      <c r="B43" s="8"/>
      <c r="C43" s="8" t="s">
        <v>59</v>
      </c>
      <c r="D43" s="8" t="s">
        <v>60</v>
      </c>
      <c r="E43" s="25"/>
    </row>
    <row r="44" spans="1:5">
      <c r="A44" s="26"/>
      <c r="B44" s="27" t="s">
        <v>63</v>
      </c>
      <c r="C44" s="9"/>
      <c r="D44" s="9"/>
      <c r="E44" s="18"/>
    </row>
    <row r="45" spans="1:5">
      <c r="B45" s="8"/>
      <c r="C45" s="8"/>
      <c r="D45" s="8"/>
      <c r="E45" s="8"/>
    </row>
  </sheetData>
  <mergeCells count="5">
    <mergeCell ref="A1:E1"/>
    <mergeCell ref="A3:E3"/>
    <mergeCell ref="A5:E5"/>
    <mergeCell ref="A22:A23"/>
    <mergeCell ref="A27:A28"/>
  </mergeCell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E0DB-10A1-4B87-9F78-0309886DE16B}">
  <sheetPr>
    <tabColor theme="4"/>
  </sheetPr>
  <dimension ref="A1:GL217"/>
  <sheetViews>
    <sheetView zoomScale="75" zoomScaleNormal="75" workbookViewId="0">
      <selection activeCell="AR12" sqref="AR1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customWidth="1"/>
    <col min="14" max="14" width="4.125" style="195" customWidth="1"/>
    <col min="15" max="15" width="4.125" style="192" customWidth="1"/>
    <col min="16" max="18" width="4.125" style="192" hidden="1" customWidth="1"/>
    <col min="19" max="21" width="4.125" hidden="1" customWidth="1"/>
    <col min="22" max="22" width="4.125" style="195" hidden="1" customWidth="1"/>
    <col min="23" max="24" width="4.125" hidden="1" customWidth="1"/>
    <col min="25" max="25" width="4.125" style="195" hidden="1" customWidth="1"/>
    <col min="26" max="26" width="4.125" style="7" hidden="1" customWidth="1"/>
    <col min="27" max="27" width="4.125" hidden="1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193" t="s">
        <v>294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1089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1"/>
      <c r="AO2" s="44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434" t="s">
        <v>91</v>
      </c>
      <c r="C3" s="214" t="s">
        <v>247</v>
      </c>
      <c r="D3" s="215" t="s">
        <v>88</v>
      </c>
      <c r="E3" s="205"/>
      <c r="F3" s="206">
        <v>0</v>
      </c>
      <c r="G3" s="206">
        <v>0</v>
      </c>
      <c r="H3" s="207">
        <v>2</v>
      </c>
      <c r="I3" s="288">
        <v>5</v>
      </c>
      <c r="J3" s="206">
        <v>5</v>
      </c>
      <c r="K3" s="206">
        <v>4</v>
      </c>
      <c r="L3" s="206">
        <v>5</v>
      </c>
      <c r="M3" s="242">
        <v>5</v>
      </c>
      <c r="N3" s="288">
        <v>5</v>
      </c>
      <c r="O3" s="288">
        <v>5</v>
      </c>
      <c r="P3" s="303"/>
      <c r="Q3" s="303"/>
      <c r="R3" s="439"/>
      <c r="S3" s="288"/>
      <c r="T3" s="288"/>
      <c r="U3" s="288"/>
      <c r="V3" s="388"/>
      <c r="W3" s="288"/>
      <c r="X3" s="288"/>
      <c r="Y3" s="288"/>
      <c r="Z3" s="288"/>
      <c r="AA3" s="288"/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441">
        <v>6</v>
      </c>
      <c r="AP3" s="330">
        <v>4</v>
      </c>
      <c r="AQ3" s="331">
        <f>SUM(E3:AN3)</f>
        <v>36</v>
      </c>
      <c r="AR3" s="332">
        <f>SUM(E3:E34)</f>
        <v>33</v>
      </c>
      <c r="AS3" s="358">
        <f>SUM((AO3+AP3)+((AO3*100)/(AO3+AP3)+((((AQ3-AR3)+((AO3+AP3)*5))*50)/((AO3+AP3)*5))))</f>
        <v>123</v>
      </c>
      <c r="AT3" s="211">
        <f t="shared" ref="AT3:AT34" si="0">SUM(AQ3-AR3)</f>
        <v>3</v>
      </c>
      <c r="AU3" s="333" t="s">
        <v>251</v>
      </c>
      <c r="AV3" s="360">
        <f>AS3</f>
        <v>123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435" t="s">
        <v>92</v>
      </c>
      <c r="C4" s="214" t="s">
        <v>247</v>
      </c>
      <c r="D4" s="234" t="s">
        <v>88</v>
      </c>
      <c r="E4" s="216">
        <v>5</v>
      </c>
      <c r="F4" s="217"/>
      <c r="G4" s="218">
        <v>5</v>
      </c>
      <c r="H4" s="219">
        <v>5</v>
      </c>
      <c r="I4" s="218">
        <v>5</v>
      </c>
      <c r="J4" s="218">
        <v>5</v>
      </c>
      <c r="K4" s="218">
        <v>5</v>
      </c>
      <c r="L4" s="218">
        <v>5</v>
      </c>
      <c r="M4" s="242">
        <v>5</v>
      </c>
      <c r="N4" s="243">
        <v>5</v>
      </c>
      <c r="O4" s="242">
        <v>5</v>
      </c>
      <c r="P4" s="304"/>
      <c r="Q4" s="304"/>
      <c r="R4" s="437"/>
      <c r="S4" s="243"/>
      <c r="T4" s="242"/>
      <c r="U4" s="242"/>
      <c r="V4" s="245"/>
      <c r="W4" s="242"/>
      <c r="X4" s="243"/>
      <c r="Y4" s="242"/>
      <c r="Z4" s="243"/>
      <c r="AA4" s="242"/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442">
        <v>10</v>
      </c>
      <c r="AP4" s="338">
        <v>0</v>
      </c>
      <c r="AQ4" s="339">
        <f>SUM(E4:AN4)</f>
        <v>50</v>
      </c>
      <c r="AR4" s="340">
        <f>SUM(F3:F34)</f>
        <v>17</v>
      </c>
      <c r="AS4" s="358">
        <f t="shared" ref="AS4:AS13" si="1">SUM((AO4+AP4)+((AO4*100)/(AO4+AP4)+((((AQ4-AR4)+((AO4+AP4)*5))*50)/((AO4+AP4)*5))))</f>
        <v>193</v>
      </c>
      <c r="AT4" s="226">
        <f t="shared" si="0"/>
        <v>33</v>
      </c>
      <c r="AU4" s="341" t="s">
        <v>245</v>
      </c>
      <c r="AV4" s="360">
        <f t="shared" ref="AV4:AV13" si="2">AS4</f>
        <v>193</v>
      </c>
    </row>
    <row r="5" spans="1:194" s="192" customFormat="1" ht="22.5">
      <c r="A5" s="212">
        <v>3</v>
      </c>
      <c r="B5" s="284" t="s">
        <v>244</v>
      </c>
      <c r="C5" s="214" t="s">
        <v>2</v>
      </c>
      <c r="D5" s="215" t="s">
        <v>88</v>
      </c>
      <c r="E5" s="216">
        <v>5</v>
      </c>
      <c r="F5" s="218">
        <v>1</v>
      </c>
      <c r="G5" s="217"/>
      <c r="H5" s="219">
        <v>5</v>
      </c>
      <c r="I5" s="218">
        <v>5</v>
      </c>
      <c r="J5" s="218">
        <v>5</v>
      </c>
      <c r="K5" s="218">
        <v>5</v>
      </c>
      <c r="L5" s="218">
        <v>5</v>
      </c>
      <c r="M5" s="242">
        <v>5</v>
      </c>
      <c r="N5" s="243">
        <v>5</v>
      </c>
      <c r="O5" s="242">
        <v>5</v>
      </c>
      <c r="P5" s="304"/>
      <c r="Q5" s="304"/>
      <c r="R5" s="437"/>
      <c r="S5" s="243"/>
      <c r="T5" s="242"/>
      <c r="U5" s="242"/>
      <c r="V5" s="245"/>
      <c r="W5" s="242"/>
      <c r="X5" s="242"/>
      <c r="Y5" s="242"/>
      <c r="Z5" s="242"/>
      <c r="AA5" s="242"/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442">
        <v>9</v>
      </c>
      <c r="AP5" s="338">
        <v>1</v>
      </c>
      <c r="AQ5" s="339">
        <f>SUM(E5:AN5)</f>
        <v>46</v>
      </c>
      <c r="AR5" s="340">
        <f>SUM(G3:G34)</f>
        <v>17</v>
      </c>
      <c r="AS5" s="358">
        <f t="shared" si="1"/>
        <v>179</v>
      </c>
      <c r="AT5" s="226">
        <f t="shared" si="0"/>
        <v>29</v>
      </c>
      <c r="AU5" s="341" t="s">
        <v>243</v>
      </c>
      <c r="AV5" s="360">
        <f t="shared" si="2"/>
        <v>179</v>
      </c>
    </row>
    <row r="6" spans="1:194" s="233" customFormat="1" ht="23.25" thickBot="1">
      <c r="A6" s="212">
        <v>4</v>
      </c>
      <c r="B6" s="213" t="s">
        <v>290</v>
      </c>
      <c r="C6" s="230" t="s">
        <v>2</v>
      </c>
      <c r="D6" s="215" t="s">
        <v>182</v>
      </c>
      <c r="E6" s="231">
        <v>5</v>
      </c>
      <c r="F6" s="219">
        <v>4</v>
      </c>
      <c r="G6" s="219">
        <v>3</v>
      </c>
      <c r="H6" s="232"/>
      <c r="I6" s="218">
        <v>4</v>
      </c>
      <c r="J6" s="218">
        <v>0</v>
      </c>
      <c r="K6" s="218">
        <v>2</v>
      </c>
      <c r="L6" s="218">
        <v>4</v>
      </c>
      <c r="M6" s="242">
        <v>5</v>
      </c>
      <c r="N6" s="245">
        <v>5</v>
      </c>
      <c r="O6" s="245">
        <v>2</v>
      </c>
      <c r="P6" s="304"/>
      <c r="Q6" s="304"/>
      <c r="R6" s="437"/>
      <c r="S6" s="245"/>
      <c r="T6" s="245"/>
      <c r="U6" s="245"/>
      <c r="V6" s="245"/>
      <c r="W6" s="242"/>
      <c r="X6" s="243"/>
      <c r="Y6" s="242"/>
      <c r="Z6" s="243"/>
      <c r="AA6" s="242"/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442">
        <v>3</v>
      </c>
      <c r="AP6" s="338">
        <v>7</v>
      </c>
      <c r="AQ6" s="339">
        <f>SUM(E6:AN6)</f>
        <v>34</v>
      </c>
      <c r="AR6" s="340">
        <f>SUM(H3:H34)</f>
        <v>45</v>
      </c>
      <c r="AS6" s="358">
        <f t="shared" si="1"/>
        <v>79</v>
      </c>
      <c r="AT6" s="226">
        <f t="shared" si="0"/>
        <v>-11</v>
      </c>
      <c r="AU6" s="341" t="s">
        <v>250</v>
      </c>
      <c r="AV6" s="360">
        <f t="shared" si="2"/>
        <v>79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13" t="s">
        <v>291</v>
      </c>
      <c r="C7" s="214" t="s">
        <v>2</v>
      </c>
      <c r="D7" s="215" t="s">
        <v>182</v>
      </c>
      <c r="E7" s="231">
        <v>4</v>
      </c>
      <c r="F7" s="219">
        <v>2</v>
      </c>
      <c r="G7" s="219">
        <v>1</v>
      </c>
      <c r="H7" s="218">
        <v>5</v>
      </c>
      <c r="I7" s="217"/>
      <c r="J7" s="218">
        <v>4</v>
      </c>
      <c r="K7" s="218">
        <v>3</v>
      </c>
      <c r="L7" s="218">
        <v>3</v>
      </c>
      <c r="M7" s="242">
        <v>5</v>
      </c>
      <c r="N7" s="242">
        <v>5</v>
      </c>
      <c r="O7" s="242">
        <v>5</v>
      </c>
      <c r="P7" s="304"/>
      <c r="Q7" s="304"/>
      <c r="R7" s="437"/>
      <c r="S7" s="242"/>
      <c r="T7" s="242"/>
      <c r="U7" s="242"/>
      <c r="V7" s="242"/>
      <c r="W7" s="242"/>
      <c r="X7" s="242"/>
      <c r="Y7" s="242"/>
      <c r="Z7" s="242"/>
      <c r="AA7" s="242"/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442">
        <v>4</v>
      </c>
      <c r="AP7" s="338">
        <v>6</v>
      </c>
      <c r="AQ7" s="339">
        <f>SUM(E7:AN7)</f>
        <v>37</v>
      </c>
      <c r="AR7" s="340">
        <f>SUM(I3:I34)</f>
        <v>45</v>
      </c>
      <c r="AS7" s="358">
        <f t="shared" si="1"/>
        <v>92</v>
      </c>
      <c r="AT7" s="226">
        <f t="shared" si="0"/>
        <v>-8</v>
      </c>
      <c r="AU7" s="341" t="s">
        <v>246</v>
      </c>
      <c r="AV7" s="360">
        <f t="shared" si="2"/>
        <v>92</v>
      </c>
    </row>
    <row r="8" spans="1:194" s="192" customFormat="1" ht="22.5">
      <c r="A8" s="212">
        <v>6</v>
      </c>
      <c r="B8" s="213" t="s">
        <v>96</v>
      </c>
      <c r="C8" s="214" t="s">
        <v>2</v>
      </c>
      <c r="D8" s="234" t="s">
        <v>97</v>
      </c>
      <c r="E8" s="231">
        <v>4</v>
      </c>
      <c r="F8" s="219">
        <v>1</v>
      </c>
      <c r="G8" s="219">
        <v>4</v>
      </c>
      <c r="H8" s="218">
        <v>5</v>
      </c>
      <c r="I8" s="218">
        <v>5</v>
      </c>
      <c r="J8" s="217"/>
      <c r="K8" s="218">
        <v>5</v>
      </c>
      <c r="L8" s="218">
        <v>5</v>
      </c>
      <c r="M8" s="242">
        <v>5</v>
      </c>
      <c r="N8" s="242">
        <v>5</v>
      </c>
      <c r="O8" s="242">
        <v>4</v>
      </c>
      <c r="P8" s="304"/>
      <c r="Q8" s="304"/>
      <c r="R8" s="437"/>
      <c r="S8" s="242"/>
      <c r="T8" s="242"/>
      <c r="U8" s="242"/>
      <c r="V8" s="242"/>
      <c r="W8" s="242"/>
      <c r="X8" s="242"/>
      <c r="Y8" s="242"/>
      <c r="Z8" s="243"/>
      <c r="AA8" s="242"/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442">
        <v>6</v>
      </c>
      <c r="AP8" s="338">
        <v>4</v>
      </c>
      <c r="AQ8" s="339">
        <f>SUM(E8:AN8)</f>
        <v>43</v>
      </c>
      <c r="AR8" s="340">
        <f>SUM(J3:J34)</f>
        <v>34</v>
      </c>
      <c r="AS8" s="358">
        <f t="shared" si="1"/>
        <v>129</v>
      </c>
      <c r="AT8" s="226">
        <f t="shared" si="0"/>
        <v>9</v>
      </c>
      <c r="AU8" s="341" t="s">
        <v>242</v>
      </c>
      <c r="AV8" s="360">
        <f t="shared" si="2"/>
        <v>129</v>
      </c>
    </row>
    <row r="9" spans="1:194" s="233" customFormat="1" ht="23.25" thickBot="1">
      <c r="A9" s="212">
        <v>7</v>
      </c>
      <c r="B9" s="284" t="s">
        <v>188</v>
      </c>
      <c r="C9" s="436" t="s">
        <v>292</v>
      </c>
      <c r="D9" s="215" t="s">
        <v>293</v>
      </c>
      <c r="E9" s="216">
        <v>5</v>
      </c>
      <c r="F9" s="218">
        <v>3</v>
      </c>
      <c r="G9" s="228">
        <v>2</v>
      </c>
      <c r="H9" s="218">
        <v>5</v>
      </c>
      <c r="I9" s="236">
        <v>5</v>
      </c>
      <c r="J9" s="242">
        <v>2</v>
      </c>
      <c r="K9" s="217"/>
      <c r="L9" s="218">
        <v>5</v>
      </c>
      <c r="M9" s="242">
        <v>5</v>
      </c>
      <c r="N9" s="242">
        <v>5</v>
      </c>
      <c r="O9" s="242">
        <v>5</v>
      </c>
      <c r="P9" s="304"/>
      <c r="Q9" s="304"/>
      <c r="R9" s="437"/>
      <c r="S9" s="242"/>
      <c r="T9" s="242"/>
      <c r="U9" s="242"/>
      <c r="V9" s="242"/>
      <c r="W9" s="286"/>
      <c r="X9" s="242"/>
      <c r="Y9" s="242"/>
      <c r="Z9" s="242"/>
      <c r="AA9" s="242"/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442">
        <v>7</v>
      </c>
      <c r="AP9" s="338">
        <v>3</v>
      </c>
      <c r="AQ9" s="339">
        <f>SUM(E9:AN9)</f>
        <v>42</v>
      </c>
      <c r="AR9" s="340">
        <f>SUM(K3:K34)</f>
        <v>35</v>
      </c>
      <c r="AS9" s="358">
        <f t="shared" si="1"/>
        <v>137</v>
      </c>
      <c r="AT9" s="226">
        <f t="shared" si="0"/>
        <v>7</v>
      </c>
      <c r="AU9" s="341" t="s">
        <v>249</v>
      </c>
      <c r="AV9" s="360">
        <f t="shared" si="2"/>
        <v>137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444" t="s">
        <v>102</v>
      </c>
      <c r="C10" s="214" t="s">
        <v>247</v>
      </c>
      <c r="D10" s="234" t="s">
        <v>248</v>
      </c>
      <c r="E10" s="216">
        <v>3</v>
      </c>
      <c r="F10" s="218">
        <v>0</v>
      </c>
      <c r="G10" s="218">
        <v>0</v>
      </c>
      <c r="H10" s="218">
        <v>5</v>
      </c>
      <c r="I10" s="218">
        <v>5</v>
      </c>
      <c r="J10" s="218">
        <v>3</v>
      </c>
      <c r="K10" s="218">
        <v>1</v>
      </c>
      <c r="L10" s="217"/>
      <c r="M10" s="242">
        <v>0</v>
      </c>
      <c r="N10" s="242">
        <v>5</v>
      </c>
      <c r="O10" s="242">
        <v>5</v>
      </c>
      <c r="P10" s="304"/>
      <c r="Q10" s="304"/>
      <c r="R10" s="437"/>
      <c r="S10" s="242"/>
      <c r="T10" s="242"/>
      <c r="U10" s="242"/>
      <c r="V10" s="242"/>
      <c r="W10" s="242"/>
      <c r="X10" s="242"/>
      <c r="Y10" s="242"/>
      <c r="Z10" s="242"/>
      <c r="AA10" s="242"/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442">
        <v>4</v>
      </c>
      <c r="AP10" s="338">
        <v>6</v>
      </c>
      <c r="AQ10" s="339">
        <f>SUM(E10:AN10)</f>
        <v>27</v>
      </c>
      <c r="AR10" s="340">
        <f>SUM(L3:L34)</f>
        <v>41</v>
      </c>
      <c r="AS10" s="358">
        <f t="shared" si="1"/>
        <v>86</v>
      </c>
      <c r="AT10" s="226">
        <f t="shared" si="0"/>
        <v>-14</v>
      </c>
      <c r="AU10" s="341" t="s">
        <v>253</v>
      </c>
      <c r="AV10" s="360">
        <f t="shared" si="2"/>
        <v>86</v>
      </c>
    </row>
    <row r="11" spans="1:194" s="192" customFormat="1" ht="22.5">
      <c r="A11" s="212">
        <v>9</v>
      </c>
      <c r="B11" s="213" t="s">
        <v>106</v>
      </c>
      <c r="C11" s="214" t="s">
        <v>247</v>
      </c>
      <c r="D11" s="234" t="s">
        <v>81</v>
      </c>
      <c r="E11" s="285">
        <v>1</v>
      </c>
      <c r="F11" s="242">
        <v>3</v>
      </c>
      <c r="G11" s="242">
        <v>0</v>
      </c>
      <c r="H11" s="286">
        <v>4</v>
      </c>
      <c r="I11" s="242">
        <v>4</v>
      </c>
      <c r="J11" s="242">
        <v>4</v>
      </c>
      <c r="K11" s="242">
        <v>4</v>
      </c>
      <c r="L11" s="242">
        <v>5</v>
      </c>
      <c r="M11" s="217"/>
      <c r="N11" s="242">
        <v>3</v>
      </c>
      <c r="O11" s="242">
        <v>5</v>
      </c>
      <c r="P11" s="305"/>
      <c r="Q11" s="305"/>
      <c r="R11" s="438"/>
      <c r="S11" s="242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42"/>
      <c r="AE11" s="342"/>
      <c r="AF11" s="246"/>
      <c r="AG11" s="246"/>
      <c r="AH11" s="239"/>
      <c r="AI11" s="239"/>
      <c r="AJ11" s="239"/>
      <c r="AK11" s="239"/>
      <c r="AL11" s="239"/>
      <c r="AM11" s="239"/>
      <c r="AN11" s="345"/>
      <c r="AO11" s="442">
        <v>2</v>
      </c>
      <c r="AP11" s="338">
        <v>8</v>
      </c>
      <c r="AQ11" s="339">
        <f>SUM(E11:AN11)</f>
        <v>33</v>
      </c>
      <c r="AR11" s="340">
        <f>SUM(M3:M34)</f>
        <v>42</v>
      </c>
      <c r="AS11" s="358">
        <f t="shared" si="1"/>
        <v>71</v>
      </c>
      <c r="AT11" s="226">
        <f t="shared" si="0"/>
        <v>-9</v>
      </c>
      <c r="AU11" s="346" t="s">
        <v>296</v>
      </c>
      <c r="AV11" s="360">
        <f t="shared" si="2"/>
        <v>71</v>
      </c>
    </row>
    <row r="12" spans="1:194" s="233" customFormat="1" ht="24" thickBot="1">
      <c r="A12" s="212">
        <v>10</v>
      </c>
      <c r="B12" s="312" t="s">
        <v>181</v>
      </c>
      <c r="C12" s="214" t="s">
        <v>247</v>
      </c>
      <c r="D12" s="204" t="s">
        <v>182</v>
      </c>
      <c r="E12" s="216">
        <v>1</v>
      </c>
      <c r="F12" s="218">
        <v>1</v>
      </c>
      <c r="G12" s="218">
        <v>1</v>
      </c>
      <c r="H12" s="218">
        <v>4</v>
      </c>
      <c r="I12" s="218">
        <v>3</v>
      </c>
      <c r="J12" s="218">
        <v>1</v>
      </c>
      <c r="K12" s="218">
        <v>3</v>
      </c>
      <c r="L12" s="218">
        <v>2</v>
      </c>
      <c r="M12" s="289">
        <v>5</v>
      </c>
      <c r="N12" s="307"/>
      <c r="O12" s="242">
        <v>4</v>
      </c>
      <c r="P12" s="305"/>
      <c r="Q12" s="305"/>
      <c r="R12" s="438"/>
      <c r="S12" s="242"/>
      <c r="T12" s="242"/>
      <c r="U12" s="242"/>
      <c r="V12" s="242"/>
      <c r="W12" s="229"/>
      <c r="X12" s="243"/>
      <c r="Y12" s="242"/>
      <c r="Z12" s="242"/>
      <c r="AA12" s="242"/>
      <c r="AB12" s="242"/>
      <c r="AC12" s="229"/>
      <c r="AD12" s="229"/>
      <c r="AE12" s="229"/>
      <c r="AF12" s="242"/>
      <c r="AG12" s="242"/>
      <c r="AH12" s="228"/>
      <c r="AI12" s="228"/>
      <c r="AJ12" s="228"/>
      <c r="AK12" s="228"/>
      <c r="AL12" s="228"/>
      <c r="AM12" s="228"/>
      <c r="AN12" s="240"/>
      <c r="AO12" s="443">
        <v>1</v>
      </c>
      <c r="AP12" s="225">
        <v>9</v>
      </c>
      <c r="AQ12" s="339">
        <f>SUM(E12:AN12)</f>
        <v>25</v>
      </c>
      <c r="AR12" s="340">
        <f>SUM(N3:N34)</f>
        <v>48</v>
      </c>
      <c r="AS12" s="358">
        <f t="shared" si="1"/>
        <v>47</v>
      </c>
      <c r="AT12" s="226">
        <f t="shared" si="0"/>
        <v>-23</v>
      </c>
      <c r="AU12" s="227" t="s">
        <v>297</v>
      </c>
      <c r="AV12" s="360">
        <f t="shared" si="2"/>
        <v>47</v>
      </c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313" t="s">
        <v>295</v>
      </c>
      <c r="C13" s="214" t="s">
        <v>247</v>
      </c>
      <c r="D13" s="378" t="s">
        <v>192</v>
      </c>
      <c r="E13" s="311">
        <v>0</v>
      </c>
      <c r="F13" s="297">
        <v>2</v>
      </c>
      <c r="G13" s="297">
        <v>1</v>
      </c>
      <c r="H13" s="309">
        <v>5</v>
      </c>
      <c r="I13" s="297">
        <v>4</v>
      </c>
      <c r="J13" s="297">
        <v>5</v>
      </c>
      <c r="K13" s="297">
        <v>3</v>
      </c>
      <c r="L13" s="297">
        <v>2</v>
      </c>
      <c r="M13" s="297">
        <v>2</v>
      </c>
      <c r="N13" s="242">
        <v>5</v>
      </c>
      <c r="O13" s="307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297"/>
      <c r="AD13" s="297"/>
      <c r="AE13" s="229"/>
      <c r="AF13" s="242"/>
      <c r="AG13" s="242"/>
      <c r="AH13" s="228"/>
      <c r="AI13" s="228"/>
      <c r="AJ13" s="228"/>
      <c r="AK13" s="228"/>
      <c r="AL13" s="228"/>
      <c r="AM13" s="228"/>
      <c r="AN13" s="240"/>
      <c r="AO13" s="443">
        <v>3</v>
      </c>
      <c r="AP13" s="225">
        <v>7</v>
      </c>
      <c r="AQ13" s="339">
        <f>SUM(E13:AN13)</f>
        <v>29</v>
      </c>
      <c r="AR13" s="340">
        <f>SUM(O3:O34)</f>
        <v>45</v>
      </c>
      <c r="AS13" s="358">
        <f t="shared" si="1"/>
        <v>74</v>
      </c>
      <c r="AT13" s="226">
        <f t="shared" si="0"/>
        <v>-16</v>
      </c>
      <c r="AU13" s="227" t="s">
        <v>252</v>
      </c>
      <c r="AV13" s="360">
        <f t="shared" si="2"/>
        <v>74</v>
      </c>
    </row>
    <row r="14" spans="1:194" s="192" customFormat="1" ht="23.25">
      <c r="A14" s="212">
        <v>12</v>
      </c>
      <c r="B14" s="314"/>
      <c r="C14" s="214"/>
      <c r="D14" s="215"/>
      <c r="E14" s="287"/>
      <c r="F14" s="242"/>
      <c r="G14" s="242"/>
      <c r="H14" s="245"/>
      <c r="I14" s="242"/>
      <c r="J14" s="242"/>
      <c r="K14" s="242"/>
      <c r="L14" s="242"/>
      <c r="M14" s="242"/>
      <c r="N14" s="242"/>
      <c r="O14" s="218"/>
      <c r="P14" s="242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42"/>
      <c r="AD14" s="242"/>
      <c r="AE14" s="229"/>
      <c r="AF14" s="406"/>
      <c r="AG14" s="406"/>
      <c r="AH14" s="352"/>
      <c r="AI14" s="221"/>
      <c r="AJ14" s="221"/>
      <c r="AK14" s="221"/>
      <c r="AL14" s="221"/>
      <c r="AM14" s="221"/>
      <c r="AN14" s="247"/>
      <c r="AO14" s="443"/>
      <c r="AP14" s="225"/>
      <c r="AQ14" s="339">
        <f>SUM(E14:AN14)</f>
        <v>0</v>
      </c>
      <c r="AR14" s="340">
        <f>SUM(T3:T34)</f>
        <v>0</v>
      </c>
      <c r="AS14" s="356"/>
      <c r="AT14" s="226">
        <f t="shared" si="0"/>
        <v>0</v>
      </c>
      <c r="AU14" s="227"/>
      <c r="AV14" s="354"/>
    </row>
    <row r="15" spans="1:194" s="192" customFormat="1" ht="24" thickBot="1">
      <c r="A15" s="248">
        <v>13</v>
      </c>
      <c r="B15" s="314"/>
      <c r="C15" s="230"/>
      <c r="D15" s="215"/>
      <c r="E15" s="285"/>
      <c r="F15" s="242"/>
      <c r="G15" s="242"/>
      <c r="H15" s="245"/>
      <c r="I15" s="242"/>
      <c r="J15" s="242"/>
      <c r="K15" s="242"/>
      <c r="L15" s="242"/>
      <c r="M15" s="242"/>
      <c r="N15" s="242"/>
      <c r="O15" s="242"/>
      <c r="P15" s="242"/>
      <c r="Q15" s="297"/>
      <c r="R15" s="295"/>
      <c r="S15" s="242"/>
      <c r="T15" s="242"/>
      <c r="U15" s="242"/>
      <c r="V15" s="242"/>
      <c r="W15" s="242"/>
      <c r="X15" s="229"/>
      <c r="Y15" s="229"/>
      <c r="Z15" s="229"/>
      <c r="AA15" s="229"/>
      <c r="AB15" s="229"/>
      <c r="AC15" s="229"/>
      <c r="AD15" s="229"/>
      <c r="AE15" s="297"/>
      <c r="AF15" s="297"/>
      <c r="AG15" s="406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0</v>
      </c>
      <c r="AR15" s="340">
        <f>SUM(U3:U34)</f>
        <v>0</v>
      </c>
      <c r="AS15" s="356"/>
      <c r="AT15" s="226">
        <f t="shared" si="0"/>
        <v>0</v>
      </c>
      <c r="AU15" s="227"/>
      <c r="AV15" s="354"/>
    </row>
    <row r="16" spans="1:194" s="233" customFormat="1" ht="24" thickBot="1">
      <c r="A16" s="250">
        <v>14</v>
      </c>
      <c r="B16" s="377"/>
      <c r="C16" s="371"/>
      <c r="D16" s="373"/>
      <c r="E16" s="310"/>
      <c r="F16" s="245"/>
      <c r="G16" s="245"/>
      <c r="H16" s="245"/>
      <c r="I16" s="242"/>
      <c r="J16" s="242"/>
      <c r="K16" s="242"/>
      <c r="L16" s="242"/>
      <c r="M16" s="242"/>
      <c r="N16" s="242"/>
      <c r="O16" s="297"/>
      <c r="P16" s="297"/>
      <c r="Q16" s="242"/>
      <c r="R16" s="242"/>
      <c r="S16" s="407"/>
      <c r="T16" s="297"/>
      <c r="U16" s="297"/>
      <c r="V16" s="297"/>
      <c r="W16" s="297"/>
      <c r="X16" s="251"/>
      <c r="Y16" s="251"/>
      <c r="Z16" s="251"/>
      <c r="AA16" s="251"/>
      <c r="AB16" s="251"/>
      <c r="AC16" s="251"/>
      <c r="AD16" s="251"/>
      <c r="AE16" s="242"/>
      <c r="AF16" s="242"/>
      <c r="AG16" s="407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0</v>
      </c>
      <c r="AR16" s="332">
        <f>SUM(V3:V34)</f>
        <v>0</v>
      </c>
      <c r="AS16" s="355"/>
      <c r="AT16" s="211">
        <f t="shared" si="0"/>
        <v>0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02">
        <v>1</v>
      </c>
      <c r="B17" s="312"/>
      <c r="C17" s="371"/>
      <c r="D17" s="372"/>
      <c r="E17" s="311"/>
      <c r="F17" s="297"/>
      <c r="G17" s="297"/>
      <c r="H17" s="309"/>
      <c r="I17" s="297"/>
      <c r="J17" s="297"/>
      <c r="K17" s="297"/>
      <c r="L17" s="297"/>
      <c r="M17" s="297"/>
      <c r="N17" s="242"/>
      <c r="O17" s="242"/>
      <c r="P17" s="242"/>
      <c r="Q17" s="242"/>
      <c r="R17" s="242"/>
      <c r="S17" s="406"/>
      <c r="T17" s="242"/>
      <c r="U17" s="242"/>
      <c r="V17" s="242"/>
      <c r="W17" s="242"/>
      <c r="X17" s="229"/>
      <c r="Y17" s="229"/>
      <c r="Z17" s="229"/>
      <c r="AA17" s="229"/>
      <c r="AB17" s="229"/>
      <c r="AC17" s="229"/>
      <c r="AD17" s="229"/>
      <c r="AE17" s="406"/>
      <c r="AF17" s="406"/>
      <c r="AG17" s="406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0</v>
      </c>
      <c r="AR17" s="340">
        <f>SUM(W3:W34)</f>
        <v>0</v>
      </c>
      <c r="AS17" s="356"/>
      <c r="AT17" s="226">
        <f t="shared" si="0"/>
        <v>0</v>
      </c>
      <c r="AU17" s="257"/>
    </row>
    <row r="18" spans="1:194" s="192" customFormat="1" ht="23.25">
      <c r="A18" s="212">
        <v>2</v>
      </c>
      <c r="B18" s="313"/>
      <c r="C18" s="371"/>
      <c r="D18" s="373"/>
      <c r="E18" s="285"/>
      <c r="F18" s="242"/>
      <c r="G18" s="242"/>
      <c r="H18" s="245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406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0</v>
      </c>
      <c r="AR18" s="349">
        <f>SUM(X3:X34)</f>
        <v>0</v>
      </c>
      <c r="AS18" s="351"/>
      <c r="AT18" s="226">
        <f t="shared" si="0"/>
        <v>0</v>
      </c>
      <c r="AU18" s="260"/>
    </row>
    <row r="19" spans="1:194" s="233" customFormat="1" ht="24" thickBot="1">
      <c r="A19" s="212">
        <v>3</v>
      </c>
      <c r="B19" s="377"/>
      <c r="C19" s="371"/>
      <c r="D19" s="373"/>
      <c r="E19" s="285"/>
      <c r="F19" s="242"/>
      <c r="G19" s="242"/>
      <c r="H19" s="245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406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0</v>
      </c>
      <c r="AR19" s="349">
        <f>SUM(Y3:Y34)</f>
        <v>0</v>
      </c>
      <c r="AS19" s="351"/>
      <c r="AT19" s="226">
        <f t="shared" si="0"/>
        <v>0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377"/>
      <c r="C20" s="371"/>
      <c r="D20" s="373"/>
      <c r="E20" s="310"/>
      <c r="F20" s="245"/>
      <c r="G20" s="245"/>
      <c r="H20" s="245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406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0</v>
      </c>
      <c r="AR20" s="349">
        <f>SUM(Z3:Z34)</f>
        <v>0</v>
      </c>
      <c r="AS20" s="351"/>
      <c r="AT20" s="226">
        <f t="shared" si="0"/>
        <v>0</v>
      </c>
      <c r="AU20" s="260"/>
    </row>
    <row r="21" spans="1:194" s="192" customFormat="1" ht="23.25">
      <c r="A21" s="212">
        <v>5</v>
      </c>
      <c r="B21" s="313"/>
      <c r="C21" s="371"/>
      <c r="D21" s="373"/>
      <c r="E21" s="285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406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0</v>
      </c>
      <c r="AR21" s="349">
        <f>SUM(AA3:AA34)</f>
        <v>0</v>
      </c>
      <c r="AS21" s="351"/>
      <c r="AT21" s="226">
        <f t="shared" si="0"/>
        <v>0</v>
      </c>
      <c r="AU21" s="261"/>
    </row>
    <row r="22" spans="1:194" s="264" customFormat="1" ht="24" thickBot="1">
      <c r="A22" s="212">
        <v>6</v>
      </c>
      <c r="B22" s="379"/>
      <c r="C22" s="371"/>
      <c r="D22" s="376"/>
      <c r="E22" s="285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0</v>
      </c>
      <c r="AR22" s="349">
        <f>SUM(AB3:AB34)</f>
        <v>0</v>
      </c>
      <c r="AS22" s="351"/>
      <c r="AT22" s="226">
        <f t="shared" si="0"/>
        <v>0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377"/>
      <c r="C23" s="371"/>
      <c r="D23" s="373"/>
      <c r="E23" s="285"/>
      <c r="F23" s="242"/>
      <c r="G23" s="242"/>
      <c r="H23" s="242"/>
      <c r="I23" s="286"/>
      <c r="J23" s="242"/>
      <c r="K23" s="242"/>
      <c r="L23" s="242"/>
      <c r="M23" s="242"/>
      <c r="N23" s="406"/>
      <c r="O23" s="406"/>
      <c r="P23" s="406"/>
      <c r="Q23" s="406"/>
      <c r="R23" s="406"/>
      <c r="S23" s="406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0</v>
      </c>
      <c r="AR23" s="349">
        <f>SUM(AB4:AB35)</f>
        <v>0</v>
      </c>
      <c r="AS23" s="351"/>
      <c r="AT23" s="226">
        <f t="shared" si="0"/>
        <v>0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313"/>
      <c r="C24" s="371"/>
      <c r="D24" s="376"/>
      <c r="E24" s="285"/>
      <c r="F24" s="242"/>
      <c r="G24" s="242"/>
      <c r="H24" s="242"/>
      <c r="I24" s="242"/>
      <c r="J24" s="242"/>
      <c r="K24" s="242"/>
      <c r="L24" s="242"/>
      <c r="M24" s="242"/>
      <c r="N24" s="406"/>
      <c r="O24" s="406"/>
      <c r="P24" s="406"/>
      <c r="Q24" s="406"/>
      <c r="R24" s="406"/>
      <c r="S24" s="406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0</v>
      </c>
      <c r="AR24" s="349">
        <f>SUM(AC3:AC34)</f>
        <v>0</v>
      </c>
      <c r="AS24" s="351"/>
      <c r="AT24" s="226">
        <f t="shared" si="0"/>
        <v>0</v>
      </c>
      <c r="AU24" s="261"/>
    </row>
    <row r="25" spans="1:194" s="192" customFormat="1" ht="23.25" customHeight="1">
      <c r="A25" s="212">
        <v>9</v>
      </c>
      <c r="B25" s="313"/>
      <c r="C25" s="371"/>
      <c r="D25" s="376"/>
      <c r="E25" s="285"/>
      <c r="F25" s="242"/>
      <c r="G25" s="242"/>
      <c r="H25" s="286"/>
      <c r="I25" s="242"/>
      <c r="J25" s="242"/>
      <c r="K25" s="242"/>
      <c r="L25" s="242"/>
      <c r="M25" s="242"/>
      <c r="N25" s="406"/>
      <c r="O25" s="406"/>
      <c r="P25" s="406"/>
      <c r="Q25" s="406"/>
      <c r="R25" s="406"/>
      <c r="S25" s="406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0</v>
      </c>
      <c r="AR25" s="351">
        <f>SUM(AD3:AD34)</f>
        <v>0</v>
      </c>
      <c r="AS25" s="351"/>
      <c r="AT25" s="226">
        <f t="shared" si="0"/>
        <v>0</v>
      </c>
      <c r="AU25" s="261"/>
    </row>
    <row r="26" spans="1:194" s="233" customFormat="1" ht="23.25" customHeight="1" thickBot="1">
      <c r="A26" s="212">
        <v>10</v>
      </c>
      <c r="B26" s="416"/>
      <c r="C26" s="416"/>
      <c r="D26" s="417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95" priority="12" stopIfTrue="1" operator="equal">
      <formula>5</formula>
    </cfRule>
  </conditionalFormatting>
  <conditionalFormatting sqref="E26:U35 S13:U22 E3:M4 N23:U25 E6:M12 E5:G5 P6:R12 P3:R4">
    <cfRule type="cellIs" dxfId="94" priority="11" stopIfTrue="1" operator="equal">
      <formula>5</formula>
    </cfRule>
  </conditionalFormatting>
  <conditionalFormatting sqref="S3:AB4 S12:V12 X12:AB12 S6:AB11 U5:AB5">
    <cfRule type="cellIs" dxfId="93" priority="10" stopIfTrue="1" operator="equal">
      <formula>5</formula>
    </cfRule>
  </conditionalFormatting>
  <conditionalFormatting sqref="E14:R16 N17:R22 E13:M13 P13:R13">
    <cfRule type="cellIs" dxfId="92" priority="9" stopIfTrue="1" operator="equal">
      <formula>5</formula>
    </cfRule>
  </conditionalFormatting>
  <conditionalFormatting sqref="AC13:AD14">
    <cfRule type="cellIs" dxfId="91" priority="8" stopIfTrue="1" operator="equal">
      <formula>5</formula>
    </cfRule>
  </conditionalFormatting>
  <conditionalFormatting sqref="AE15:AF16">
    <cfRule type="cellIs" dxfId="90" priority="7" stopIfTrue="1" operator="equal">
      <formula>5</formula>
    </cfRule>
  </conditionalFormatting>
  <conditionalFormatting sqref="E17:M25">
    <cfRule type="cellIs" dxfId="89" priority="6" stopIfTrue="1" operator="equal">
      <formula>5</formula>
    </cfRule>
  </conditionalFormatting>
  <conditionalFormatting sqref="H5:M5 P5:R5">
    <cfRule type="cellIs" dxfId="88" priority="5" stopIfTrue="1" operator="equal">
      <formula>5</formula>
    </cfRule>
  </conditionalFormatting>
  <conditionalFormatting sqref="S5:T5">
    <cfRule type="cellIs" dxfId="87" priority="4" stopIfTrue="1" operator="equal">
      <formula>5</formula>
    </cfRule>
  </conditionalFormatting>
  <conditionalFormatting sqref="N13:O13">
    <cfRule type="cellIs" dxfId="86" priority="3" stopIfTrue="1" operator="equal">
      <formula>5</formula>
    </cfRule>
  </conditionalFormatting>
  <conditionalFormatting sqref="N3:O4 N6:O12">
    <cfRule type="cellIs" dxfId="85" priority="2" stopIfTrue="1" operator="equal">
      <formula>5</formula>
    </cfRule>
  </conditionalFormatting>
  <conditionalFormatting sqref="N5:O5">
    <cfRule type="cellIs" dxfId="8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D40E-080E-4A94-BCF1-A3EF686A5429}">
  <sheetPr>
    <tabColor theme="4"/>
  </sheetPr>
  <dimension ref="A1:GN220"/>
  <sheetViews>
    <sheetView topLeftCell="A10" zoomScale="75" zoomScaleNormal="75" workbookViewId="0">
      <selection activeCell="B18" sqref="B18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8" width="4.125" customWidth="1"/>
    <col min="9" max="9" width="4.125" style="195" customWidth="1"/>
    <col min="10" max="12" width="4.125" customWidth="1"/>
    <col min="13" max="13" width="4.125" style="195" customWidth="1"/>
    <col min="14" max="15" width="4.125" customWidth="1"/>
    <col min="16" max="16" width="4.125" style="195" customWidth="1"/>
    <col min="17" max="20" width="4.125" style="192" customWidth="1"/>
    <col min="21" max="23" width="4.125" hidden="1" customWidth="1"/>
    <col min="24" max="24" width="4.125" style="195" hidden="1" customWidth="1"/>
    <col min="25" max="26" width="4.125" hidden="1" customWidth="1"/>
    <col min="27" max="27" width="4.125" style="195" hidden="1" customWidth="1"/>
    <col min="28" max="28" width="4.125" style="7" hidden="1" customWidth="1"/>
    <col min="29" max="29" width="4.125" hidden="1" customWidth="1"/>
    <col min="30" max="30" width="4.125" style="195" hidden="1" customWidth="1"/>
    <col min="31" max="32" width="4.125" hidden="1" customWidth="1"/>
    <col min="33" max="33" width="4.125" style="195" hidden="1" customWidth="1"/>
    <col min="34" max="42" width="4.125" hidden="1" customWidth="1"/>
    <col min="43" max="44" width="5.625" customWidth="1"/>
    <col min="45" max="46" width="6.75" customWidth="1"/>
    <col min="47" max="47" width="10.875" hidden="1" customWidth="1"/>
    <col min="48" max="49" width="6.75" customWidth="1"/>
    <col min="50" max="50" width="13.5" customWidth="1"/>
    <col min="51" max="228" width="8" customWidth="1"/>
    <col min="263" max="263" width="4.125" customWidth="1"/>
    <col min="264" max="264" width="35.625" customWidth="1"/>
    <col min="266" max="266" width="8.5" customWidth="1"/>
    <col min="267" max="286" width="4.125" customWidth="1"/>
    <col min="287" max="299" width="0" hidden="1" customWidth="1"/>
    <col min="300" max="301" width="7.625" customWidth="1"/>
    <col min="302" max="305" width="6.75" customWidth="1"/>
    <col min="306" max="484" width="8" customWidth="1"/>
    <col min="519" max="519" width="4.125" customWidth="1"/>
    <col min="520" max="520" width="35.625" customWidth="1"/>
    <col min="522" max="522" width="8.5" customWidth="1"/>
    <col min="523" max="542" width="4.125" customWidth="1"/>
    <col min="543" max="555" width="0" hidden="1" customWidth="1"/>
    <col min="556" max="557" width="7.625" customWidth="1"/>
    <col min="558" max="561" width="6.75" customWidth="1"/>
    <col min="562" max="740" width="8" customWidth="1"/>
    <col min="775" max="775" width="4.125" customWidth="1"/>
    <col min="776" max="776" width="35.625" customWidth="1"/>
    <col min="778" max="778" width="8.5" customWidth="1"/>
    <col min="779" max="798" width="4.125" customWidth="1"/>
    <col min="799" max="811" width="0" hidden="1" customWidth="1"/>
    <col min="812" max="813" width="7.625" customWidth="1"/>
    <col min="814" max="817" width="6.75" customWidth="1"/>
    <col min="818" max="996" width="8" customWidth="1"/>
    <col min="1031" max="1031" width="4.125" customWidth="1"/>
    <col min="1032" max="1032" width="35.625" customWidth="1"/>
    <col min="1034" max="1034" width="8.5" customWidth="1"/>
    <col min="1035" max="1054" width="4.125" customWidth="1"/>
    <col min="1055" max="1067" width="0" hidden="1" customWidth="1"/>
    <col min="1068" max="1069" width="7.625" customWidth="1"/>
    <col min="1070" max="1073" width="6.75" customWidth="1"/>
    <col min="1074" max="1252" width="8" customWidth="1"/>
    <col min="1287" max="1287" width="4.125" customWidth="1"/>
    <col min="1288" max="1288" width="35.625" customWidth="1"/>
    <col min="1290" max="1290" width="8.5" customWidth="1"/>
    <col min="1291" max="1310" width="4.125" customWidth="1"/>
    <col min="1311" max="1323" width="0" hidden="1" customWidth="1"/>
    <col min="1324" max="1325" width="7.625" customWidth="1"/>
    <col min="1326" max="1329" width="6.75" customWidth="1"/>
    <col min="1330" max="1508" width="8" customWidth="1"/>
    <col min="1543" max="1543" width="4.125" customWidth="1"/>
    <col min="1544" max="1544" width="35.625" customWidth="1"/>
    <col min="1546" max="1546" width="8.5" customWidth="1"/>
    <col min="1547" max="1566" width="4.125" customWidth="1"/>
    <col min="1567" max="1579" width="0" hidden="1" customWidth="1"/>
    <col min="1580" max="1581" width="7.625" customWidth="1"/>
    <col min="1582" max="1585" width="6.75" customWidth="1"/>
    <col min="1586" max="1764" width="8" customWidth="1"/>
    <col min="1799" max="1799" width="4.125" customWidth="1"/>
    <col min="1800" max="1800" width="35.625" customWidth="1"/>
    <col min="1802" max="1802" width="8.5" customWidth="1"/>
    <col min="1803" max="1822" width="4.125" customWidth="1"/>
    <col min="1823" max="1835" width="0" hidden="1" customWidth="1"/>
    <col min="1836" max="1837" width="7.625" customWidth="1"/>
    <col min="1838" max="1841" width="6.75" customWidth="1"/>
    <col min="1842" max="2020" width="8" customWidth="1"/>
    <col min="2055" max="2055" width="4.125" customWidth="1"/>
    <col min="2056" max="2056" width="35.625" customWidth="1"/>
    <col min="2058" max="2058" width="8.5" customWidth="1"/>
    <col min="2059" max="2078" width="4.125" customWidth="1"/>
    <col min="2079" max="2091" width="0" hidden="1" customWidth="1"/>
    <col min="2092" max="2093" width="7.625" customWidth="1"/>
    <col min="2094" max="2097" width="6.75" customWidth="1"/>
    <col min="2098" max="2276" width="8" customWidth="1"/>
    <col min="2311" max="2311" width="4.125" customWidth="1"/>
    <col min="2312" max="2312" width="35.625" customWidth="1"/>
    <col min="2314" max="2314" width="8.5" customWidth="1"/>
    <col min="2315" max="2334" width="4.125" customWidth="1"/>
    <col min="2335" max="2347" width="0" hidden="1" customWidth="1"/>
    <col min="2348" max="2349" width="7.625" customWidth="1"/>
    <col min="2350" max="2353" width="6.75" customWidth="1"/>
    <col min="2354" max="2532" width="8" customWidth="1"/>
    <col min="2567" max="2567" width="4.125" customWidth="1"/>
    <col min="2568" max="2568" width="35.625" customWidth="1"/>
    <col min="2570" max="2570" width="8.5" customWidth="1"/>
    <col min="2571" max="2590" width="4.125" customWidth="1"/>
    <col min="2591" max="2603" width="0" hidden="1" customWidth="1"/>
    <col min="2604" max="2605" width="7.625" customWidth="1"/>
    <col min="2606" max="2609" width="6.75" customWidth="1"/>
    <col min="2610" max="2788" width="8" customWidth="1"/>
    <col min="2823" max="2823" width="4.125" customWidth="1"/>
    <col min="2824" max="2824" width="35.625" customWidth="1"/>
    <col min="2826" max="2826" width="8.5" customWidth="1"/>
    <col min="2827" max="2846" width="4.125" customWidth="1"/>
    <col min="2847" max="2859" width="0" hidden="1" customWidth="1"/>
    <col min="2860" max="2861" width="7.625" customWidth="1"/>
    <col min="2862" max="2865" width="6.75" customWidth="1"/>
    <col min="2866" max="3044" width="8" customWidth="1"/>
    <col min="3079" max="3079" width="4.125" customWidth="1"/>
    <col min="3080" max="3080" width="35.625" customWidth="1"/>
    <col min="3082" max="3082" width="8.5" customWidth="1"/>
    <col min="3083" max="3102" width="4.125" customWidth="1"/>
    <col min="3103" max="3115" width="0" hidden="1" customWidth="1"/>
    <col min="3116" max="3117" width="7.625" customWidth="1"/>
    <col min="3118" max="3121" width="6.75" customWidth="1"/>
    <col min="3122" max="3300" width="8" customWidth="1"/>
    <col min="3335" max="3335" width="4.125" customWidth="1"/>
    <col min="3336" max="3336" width="35.625" customWidth="1"/>
    <col min="3338" max="3338" width="8.5" customWidth="1"/>
    <col min="3339" max="3358" width="4.125" customWidth="1"/>
    <col min="3359" max="3371" width="0" hidden="1" customWidth="1"/>
    <col min="3372" max="3373" width="7.625" customWidth="1"/>
    <col min="3374" max="3377" width="6.75" customWidth="1"/>
    <col min="3378" max="3556" width="8" customWidth="1"/>
    <col min="3591" max="3591" width="4.125" customWidth="1"/>
    <col min="3592" max="3592" width="35.625" customWidth="1"/>
    <col min="3594" max="3594" width="8.5" customWidth="1"/>
    <col min="3595" max="3614" width="4.125" customWidth="1"/>
    <col min="3615" max="3627" width="0" hidden="1" customWidth="1"/>
    <col min="3628" max="3629" width="7.625" customWidth="1"/>
    <col min="3630" max="3633" width="6.75" customWidth="1"/>
    <col min="3634" max="3812" width="8" customWidth="1"/>
    <col min="3847" max="3847" width="4.125" customWidth="1"/>
    <col min="3848" max="3848" width="35.625" customWidth="1"/>
    <col min="3850" max="3850" width="8.5" customWidth="1"/>
    <col min="3851" max="3870" width="4.125" customWidth="1"/>
    <col min="3871" max="3883" width="0" hidden="1" customWidth="1"/>
    <col min="3884" max="3885" width="7.625" customWidth="1"/>
    <col min="3886" max="3889" width="6.75" customWidth="1"/>
    <col min="3890" max="4068" width="8" customWidth="1"/>
    <col min="4103" max="4103" width="4.125" customWidth="1"/>
    <col min="4104" max="4104" width="35.625" customWidth="1"/>
    <col min="4106" max="4106" width="8.5" customWidth="1"/>
    <col min="4107" max="4126" width="4.125" customWidth="1"/>
    <col min="4127" max="4139" width="0" hidden="1" customWidth="1"/>
    <col min="4140" max="4141" width="7.625" customWidth="1"/>
    <col min="4142" max="4145" width="6.75" customWidth="1"/>
    <col min="4146" max="4324" width="8" customWidth="1"/>
    <col min="4359" max="4359" width="4.125" customWidth="1"/>
    <col min="4360" max="4360" width="35.625" customWidth="1"/>
    <col min="4362" max="4362" width="8.5" customWidth="1"/>
    <col min="4363" max="4382" width="4.125" customWidth="1"/>
    <col min="4383" max="4395" width="0" hidden="1" customWidth="1"/>
    <col min="4396" max="4397" width="7.625" customWidth="1"/>
    <col min="4398" max="4401" width="6.75" customWidth="1"/>
    <col min="4402" max="4580" width="8" customWidth="1"/>
    <col min="4615" max="4615" width="4.125" customWidth="1"/>
    <col min="4616" max="4616" width="35.625" customWidth="1"/>
    <col min="4618" max="4618" width="8.5" customWidth="1"/>
    <col min="4619" max="4638" width="4.125" customWidth="1"/>
    <col min="4639" max="4651" width="0" hidden="1" customWidth="1"/>
    <col min="4652" max="4653" width="7.625" customWidth="1"/>
    <col min="4654" max="4657" width="6.75" customWidth="1"/>
    <col min="4658" max="4836" width="8" customWidth="1"/>
    <col min="4871" max="4871" width="4.125" customWidth="1"/>
    <col min="4872" max="4872" width="35.625" customWidth="1"/>
    <col min="4874" max="4874" width="8.5" customWidth="1"/>
    <col min="4875" max="4894" width="4.125" customWidth="1"/>
    <col min="4895" max="4907" width="0" hidden="1" customWidth="1"/>
    <col min="4908" max="4909" width="7.625" customWidth="1"/>
    <col min="4910" max="4913" width="6.75" customWidth="1"/>
    <col min="4914" max="5092" width="8" customWidth="1"/>
    <col min="5127" max="5127" width="4.125" customWidth="1"/>
    <col min="5128" max="5128" width="35.625" customWidth="1"/>
    <col min="5130" max="5130" width="8.5" customWidth="1"/>
    <col min="5131" max="5150" width="4.125" customWidth="1"/>
    <col min="5151" max="5163" width="0" hidden="1" customWidth="1"/>
    <col min="5164" max="5165" width="7.625" customWidth="1"/>
    <col min="5166" max="5169" width="6.75" customWidth="1"/>
    <col min="5170" max="5348" width="8" customWidth="1"/>
    <col min="5383" max="5383" width="4.125" customWidth="1"/>
    <col min="5384" max="5384" width="35.625" customWidth="1"/>
    <col min="5386" max="5386" width="8.5" customWidth="1"/>
    <col min="5387" max="5406" width="4.125" customWidth="1"/>
    <col min="5407" max="5419" width="0" hidden="1" customWidth="1"/>
    <col min="5420" max="5421" width="7.625" customWidth="1"/>
    <col min="5422" max="5425" width="6.75" customWidth="1"/>
    <col min="5426" max="5604" width="8" customWidth="1"/>
    <col min="5639" max="5639" width="4.125" customWidth="1"/>
    <col min="5640" max="5640" width="35.625" customWidth="1"/>
    <col min="5642" max="5642" width="8.5" customWidth="1"/>
    <col min="5643" max="5662" width="4.125" customWidth="1"/>
    <col min="5663" max="5675" width="0" hidden="1" customWidth="1"/>
    <col min="5676" max="5677" width="7.625" customWidth="1"/>
    <col min="5678" max="5681" width="6.75" customWidth="1"/>
    <col min="5682" max="5860" width="8" customWidth="1"/>
    <col min="5895" max="5895" width="4.125" customWidth="1"/>
    <col min="5896" max="5896" width="35.625" customWidth="1"/>
    <col min="5898" max="5898" width="8.5" customWidth="1"/>
    <col min="5899" max="5918" width="4.125" customWidth="1"/>
    <col min="5919" max="5931" width="0" hidden="1" customWidth="1"/>
    <col min="5932" max="5933" width="7.625" customWidth="1"/>
    <col min="5934" max="5937" width="6.75" customWidth="1"/>
    <col min="5938" max="6116" width="8" customWidth="1"/>
    <col min="6151" max="6151" width="4.125" customWidth="1"/>
    <col min="6152" max="6152" width="35.625" customWidth="1"/>
    <col min="6154" max="6154" width="8.5" customWidth="1"/>
    <col min="6155" max="6174" width="4.125" customWidth="1"/>
    <col min="6175" max="6187" width="0" hidden="1" customWidth="1"/>
    <col min="6188" max="6189" width="7.625" customWidth="1"/>
    <col min="6190" max="6193" width="6.75" customWidth="1"/>
    <col min="6194" max="6372" width="8" customWidth="1"/>
    <col min="6407" max="6407" width="4.125" customWidth="1"/>
    <col min="6408" max="6408" width="35.625" customWidth="1"/>
    <col min="6410" max="6410" width="8.5" customWidth="1"/>
    <col min="6411" max="6430" width="4.125" customWidth="1"/>
    <col min="6431" max="6443" width="0" hidden="1" customWidth="1"/>
    <col min="6444" max="6445" width="7.625" customWidth="1"/>
    <col min="6446" max="6449" width="6.75" customWidth="1"/>
    <col min="6450" max="6628" width="8" customWidth="1"/>
    <col min="6663" max="6663" width="4.125" customWidth="1"/>
    <col min="6664" max="6664" width="35.625" customWidth="1"/>
    <col min="6666" max="6666" width="8.5" customWidth="1"/>
    <col min="6667" max="6686" width="4.125" customWidth="1"/>
    <col min="6687" max="6699" width="0" hidden="1" customWidth="1"/>
    <col min="6700" max="6701" width="7.625" customWidth="1"/>
    <col min="6702" max="6705" width="6.75" customWidth="1"/>
    <col min="6706" max="6884" width="8" customWidth="1"/>
    <col min="6919" max="6919" width="4.125" customWidth="1"/>
    <col min="6920" max="6920" width="35.625" customWidth="1"/>
    <col min="6922" max="6922" width="8.5" customWidth="1"/>
    <col min="6923" max="6942" width="4.125" customWidth="1"/>
    <col min="6943" max="6955" width="0" hidden="1" customWidth="1"/>
    <col min="6956" max="6957" width="7.625" customWidth="1"/>
    <col min="6958" max="6961" width="6.75" customWidth="1"/>
    <col min="6962" max="7140" width="8" customWidth="1"/>
    <col min="7175" max="7175" width="4.125" customWidth="1"/>
    <col min="7176" max="7176" width="35.625" customWidth="1"/>
    <col min="7178" max="7178" width="8.5" customWidth="1"/>
    <col min="7179" max="7198" width="4.125" customWidth="1"/>
    <col min="7199" max="7211" width="0" hidden="1" customWidth="1"/>
    <col min="7212" max="7213" width="7.625" customWidth="1"/>
    <col min="7214" max="7217" width="6.75" customWidth="1"/>
    <col min="7218" max="7396" width="8" customWidth="1"/>
    <col min="7431" max="7431" width="4.125" customWidth="1"/>
    <col min="7432" max="7432" width="35.625" customWidth="1"/>
    <col min="7434" max="7434" width="8.5" customWidth="1"/>
    <col min="7435" max="7454" width="4.125" customWidth="1"/>
    <col min="7455" max="7467" width="0" hidden="1" customWidth="1"/>
    <col min="7468" max="7469" width="7.625" customWidth="1"/>
    <col min="7470" max="7473" width="6.75" customWidth="1"/>
    <col min="7474" max="7652" width="8" customWidth="1"/>
    <col min="7687" max="7687" width="4.125" customWidth="1"/>
    <col min="7688" max="7688" width="35.625" customWidth="1"/>
    <col min="7690" max="7690" width="8.5" customWidth="1"/>
    <col min="7691" max="7710" width="4.125" customWidth="1"/>
    <col min="7711" max="7723" width="0" hidden="1" customWidth="1"/>
    <col min="7724" max="7725" width="7.625" customWidth="1"/>
    <col min="7726" max="7729" width="6.75" customWidth="1"/>
    <col min="7730" max="7908" width="8" customWidth="1"/>
    <col min="7943" max="7943" width="4.125" customWidth="1"/>
    <col min="7944" max="7944" width="35.625" customWidth="1"/>
    <col min="7946" max="7946" width="8.5" customWidth="1"/>
    <col min="7947" max="7966" width="4.125" customWidth="1"/>
    <col min="7967" max="7979" width="0" hidden="1" customWidth="1"/>
    <col min="7980" max="7981" width="7.625" customWidth="1"/>
    <col min="7982" max="7985" width="6.75" customWidth="1"/>
    <col min="7986" max="8164" width="8" customWidth="1"/>
    <col min="8199" max="8199" width="4.125" customWidth="1"/>
    <col min="8200" max="8200" width="35.625" customWidth="1"/>
    <col min="8202" max="8202" width="8.5" customWidth="1"/>
    <col min="8203" max="8222" width="4.125" customWidth="1"/>
    <col min="8223" max="8235" width="0" hidden="1" customWidth="1"/>
    <col min="8236" max="8237" width="7.625" customWidth="1"/>
    <col min="8238" max="8241" width="6.75" customWidth="1"/>
    <col min="8242" max="8420" width="8" customWidth="1"/>
    <col min="8455" max="8455" width="4.125" customWidth="1"/>
    <col min="8456" max="8456" width="35.625" customWidth="1"/>
    <col min="8458" max="8458" width="8.5" customWidth="1"/>
    <col min="8459" max="8478" width="4.125" customWidth="1"/>
    <col min="8479" max="8491" width="0" hidden="1" customWidth="1"/>
    <col min="8492" max="8493" width="7.625" customWidth="1"/>
    <col min="8494" max="8497" width="6.75" customWidth="1"/>
    <col min="8498" max="8676" width="8" customWidth="1"/>
    <col min="8711" max="8711" width="4.125" customWidth="1"/>
    <col min="8712" max="8712" width="35.625" customWidth="1"/>
    <col min="8714" max="8714" width="8.5" customWidth="1"/>
    <col min="8715" max="8734" width="4.125" customWidth="1"/>
    <col min="8735" max="8747" width="0" hidden="1" customWidth="1"/>
    <col min="8748" max="8749" width="7.625" customWidth="1"/>
    <col min="8750" max="8753" width="6.75" customWidth="1"/>
    <col min="8754" max="8932" width="8" customWidth="1"/>
    <col min="8967" max="8967" width="4.125" customWidth="1"/>
    <col min="8968" max="8968" width="35.625" customWidth="1"/>
    <col min="8970" max="8970" width="8.5" customWidth="1"/>
    <col min="8971" max="8990" width="4.125" customWidth="1"/>
    <col min="8991" max="9003" width="0" hidden="1" customWidth="1"/>
    <col min="9004" max="9005" width="7.625" customWidth="1"/>
    <col min="9006" max="9009" width="6.75" customWidth="1"/>
    <col min="9010" max="9188" width="8" customWidth="1"/>
    <col min="9223" max="9223" width="4.125" customWidth="1"/>
    <col min="9224" max="9224" width="35.625" customWidth="1"/>
    <col min="9226" max="9226" width="8.5" customWidth="1"/>
    <col min="9227" max="9246" width="4.125" customWidth="1"/>
    <col min="9247" max="9259" width="0" hidden="1" customWidth="1"/>
    <col min="9260" max="9261" width="7.625" customWidth="1"/>
    <col min="9262" max="9265" width="6.75" customWidth="1"/>
    <col min="9266" max="9444" width="8" customWidth="1"/>
    <col min="9479" max="9479" width="4.125" customWidth="1"/>
    <col min="9480" max="9480" width="35.625" customWidth="1"/>
    <col min="9482" max="9482" width="8.5" customWidth="1"/>
    <col min="9483" max="9502" width="4.125" customWidth="1"/>
    <col min="9503" max="9515" width="0" hidden="1" customWidth="1"/>
    <col min="9516" max="9517" width="7.625" customWidth="1"/>
    <col min="9518" max="9521" width="6.75" customWidth="1"/>
    <col min="9522" max="9700" width="8" customWidth="1"/>
    <col min="9735" max="9735" width="4.125" customWidth="1"/>
    <col min="9736" max="9736" width="35.625" customWidth="1"/>
    <col min="9738" max="9738" width="8.5" customWidth="1"/>
    <col min="9739" max="9758" width="4.125" customWidth="1"/>
    <col min="9759" max="9771" width="0" hidden="1" customWidth="1"/>
    <col min="9772" max="9773" width="7.625" customWidth="1"/>
    <col min="9774" max="9777" width="6.75" customWidth="1"/>
    <col min="9778" max="9956" width="8" customWidth="1"/>
    <col min="9991" max="9991" width="4.125" customWidth="1"/>
    <col min="9992" max="9992" width="35.625" customWidth="1"/>
    <col min="9994" max="9994" width="8.5" customWidth="1"/>
    <col min="9995" max="10014" width="4.125" customWidth="1"/>
    <col min="10015" max="10027" width="0" hidden="1" customWidth="1"/>
    <col min="10028" max="10029" width="7.625" customWidth="1"/>
    <col min="10030" max="10033" width="6.75" customWidth="1"/>
    <col min="10034" max="10212" width="8" customWidth="1"/>
    <col min="10247" max="10247" width="4.125" customWidth="1"/>
    <col min="10248" max="10248" width="35.625" customWidth="1"/>
    <col min="10250" max="10250" width="8.5" customWidth="1"/>
    <col min="10251" max="10270" width="4.125" customWidth="1"/>
    <col min="10271" max="10283" width="0" hidden="1" customWidth="1"/>
    <col min="10284" max="10285" width="7.625" customWidth="1"/>
    <col min="10286" max="10289" width="6.75" customWidth="1"/>
    <col min="10290" max="10468" width="8" customWidth="1"/>
    <col min="10503" max="10503" width="4.125" customWidth="1"/>
    <col min="10504" max="10504" width="35.625" customWidth="1"/>
    <col min="10506" max="10506" width="8.5" customWidth="1"/>
    <col min="10507" max="10526" width="4.125" customWidth="1"/>
    <col min="10527" max="10539" width="0" hidden="1" customWidth="1"/>
    <col min="10540" max="10541" width="7.625" customWidth="1"/>
    <col min="10542" max="10545" width="6.75" customWidth="1"/>
    <col min="10546" max="10724" width="8" customWidth="1"/>
    <col min="10759" max="10759" width="4.125" customWidth="1"/>
    <col min="10760" max="10760" width="35.625" customWidth="1"/>
    <col min="10762" max="10762" width="8.5" customWidth="1"/>
    <col min="10763" max="10782" width="4.125" customWidth="1"/>
    <col min="10783" max="10795" width="0" hidden="1" customWidth="1"/>
    <col min="10796" max="10797" width="7.625" customWidth="1"/>
    <col min="10798" max="10801" width="6.75" customWidth="1"/>
    <col min="10802" max="10980" width="8" customWidth="1"/>
    <col min="11015" max="11015" width="4.125" customWidth="1"/>
    <col min="11016" max="11016" width="35.625" customWidth="1"/>
    <col min="11018" max="11018" width="8.5" customWidth="1"/>
    <col min="11019" max="11038" width="4.125" customWidth="1"/>
    <col min="11039" max="11051" width="0" hidden="1" customWidth="1"/>
    <col min="11052" max="11053" width="7.625" customWidth="1"/>
    <col min="11054" max="11057" width="6.75" customWidth="1"/>
    <col min="11058" max="11236" width="8" customWidth="1"/>
    <col min="11271" max="11271" width="4.125" customWidth="1"/>
    <col min="11272" max="11272" width="35.625" customWidth="1"/>
    <col min="11274" max="11274" width="8.5" customWidth="1"/>
    <col min="11275" max="11294" width="4.125" customWidth="1"/>
    <col min="11295" max="11307" width="0" hidden="1" customWidth="1"/>
    <col min="11308" max="11309" width="7.625" customWidth="1"/>
    <col min="11310" max="11313" width="6.75" customWidth="1"/>
    <col min="11314" max="11492" width="8" customWidth="1"/>
    <col min="11527" max="11527" width="4.125" customWidth="1"/>
    <col min="11528" max="11528" width="35.625" customWidth="1"/>
    <col min="11530" max="11530" width="8.5" customWidth="1"/>
    <col min="11531" max="11550" width="4.125" customWidth="1"/>
    <col min="11551" max="11563" width="0" hidden="1" customWidth="1"/>
    <col min="11564" max="11565" width="7.625" customWidth="1"/>
    <col min="11566" max="11569" width="6.75" customWidth="1"/>
    <col min="11570" max="11748" width="8" customWidth="1"/>
    <col min="11783" max="11783" width="4.125" customWidth="1"/>
    <col min="11784" max="11784" width="35.625" customWidth="1"/>
    <col min="11786" max="11786" width="8.5" customWidth="1"/>
    <col min="11787" max="11806" width="4.125" customWidth="1"/>
    <col min="11807" max="11819" width="0" hidden="1" customWidth="1"/>
    <col min="11820" max="11821" width="7.625" customWidth="1"/>
    <col min="11822" max="11825" width="6.75" customWidth="1"/>
    <col min="11826" max="12004" width="8" customWidth="1"/>
    <col min="12039" max="12039" width="4.125" customWidth="1"/>
    <col min="12040" max="12040" width="35.625" customWidth="1"/>
    <col min="12042" max="12042" width="8.5" customWidth="1"/>
    <col min="12043" max="12062" width="4.125" customWidth="1"/>
    <col min="12063" max="12075" width="0" hidden="1" customWidth="1"/>
    <col min="12076" max="12077" width="7.625" customWidth="1"/>
    <col min="12078" max="12081" width="6.75" customWidth="1"/>
    <col min="12082" max="12260" width="8" customWidth="1"/>
    <col min="12295" max="12295" width="4.125" customWidth="1"/>
    <col min="12296" max="12296" width="35.625" customWidth="1"/>
    <col min="12298" max="12298" width="8.5" customWidth="1"/>
    <col min="12299" max="12318" width="4.125" customWidth="1"/>
    <col min="12319" max="12331" width="0" hidden="1" customWidth="1"/>
    <col min="12332" max="12333" width="7.625" customWidth="1"/>
    <col min="12334" max="12337" width="6.75" customWidth="1"/>
    <col min="12338" max="12516" width="8" customWidth="1"/>
    <col min="12551" max="12551" width="4.125" customWidth="1"/>
    <col min="12552" max="12552" width="35.625" customWidth="1"/>
    <col min="12554" max="12554" width="8.5" customWidth="1"/>
    <col min="12555" max="12574" width="4.125" customWidth="1"/>
    <col min="12575" max="12587" width="0" hidden="1" customWidth="1"/>
    <col min="12588" max="12589" width="7.625" customWidth="1"/>
    <col min="12590" max="12593" width="6.75" customWidth="1"/>
    <col min="12594" max="12772" width="8" customWidth="1"/>
    <col min="12807" max="12807" width="4.125" customWidth="1"/>
    <col min="12808" max="12808" width="35.625" customWidth="1"/>
    <col min="12810" max="12810" width="8.5" customWidth="1"/>
    <col min="12811" max="12830" width="4.125" customWidth="1"/>
    <col min="12831" max="12843" width="0" hidden="1" customWidth="1"/>
    <col min="12844" max="12845" width="7.625" customWidth="1"/>
    <col min="12846" max="12849" width="6.75" customWidth="1"/>
    <col min="12850" max="13028" width="8" customWidth="1"/>
    <col min="13063" max="13063" width="4.125" customWidth="1"/>
    <col min="13064" max="13064" width="35.625" customWidth="1"/>
    <col min="13066" max="13066" width="8.5" customWidth="1"/>
    <col min="13067" max="13086" width="4.125" customWidth="1"/>
    <col min="13087" max="13099" width="0" hidden="1" customWidth="1"/>
    <col min="13100" max="13101" width="7.625" customWidth="1"/>
    <col min="13102" max="13105" width="6.75" customWidth="1"/>
    <col min="13106" max="13284" width="8" customWidth="1"/>
    <col min="13319" max="13319" width="4.125" customWidth="1"/>
    <col min="13320" max="13320" width="35.625" customWidth="1"/>
    <col min="13322" max="13322" width="8.5" customWidth="1"/>
    <col min="13323" max="13342" width="4.125" customWidth="1"/>
    <col min="13343" max="13355" width="0" hidden="1" customWidth="1"/>
    <col min="13356" max="13357" width="7.625" customWidth="1"/>
    <col min="13358" max="13361" width="6.75" customWidth="1"/>
    <col min="13362" max="13540" width="8" customWidth="1"/>
    <col min="13575" max="13575" width="4.125" customWidth="1"/>
    <col min="13576" max="13576" width="35.625" customWidth="1"/>
    <col min="13578" max="13578" width="8.5" customWidth="1"/>
    <col min="13579" max="13598" width="4.125" customWidth="1"/>
    <col min="13599" max="13611" width="0" hidden="1" customWidth="1"/>
    <col min="13612" max="13613" width="7.625" customWidth="1"/>
    <col min="13614" max="13617" width="6.75" customWidth="1"/>
    <col min="13618" max="13796" width="8" customWidth="1"/>
    <col min="13831" max="13831" width="4.125" customWidth="1"/>
    <col min="13832" max="13832" width="35.625" customWidth="1"/>
    <col min="13834" max="13834" width="8.5" customWidth="1"/>
    <col min="13835" max="13854" width="4.125" customWidth="1"/>
    <col min="13855" max="13867" width="0" hidden="1" customWidth="1"/>
    <col min="13868" max="13869" width="7.625" customWidth="1"/>
    <col min="13870" max="13873" width="6.75" customWidth="1"/>
    <col min="13874" max="14052" width="8" customWidth="1"/>
    <col min="14087" max="14087" width="4.125" customWidth="1"/>
    <col min="14088" max="14088" width="35.625" customWidth="1"/>
    <col min="14090" max="14090" width="8.5" customWidth="1"/>
    <col min="14091" max="14110" width="4.125" customWidth="1"/>
    <col min="14111" max="14123" width="0" hidden="1" customWidth="1"/>
    <col min="14124" max="14125" width="7.625" customWidth="1"/>
    <col min="14126" max="14129" width="6.75" customWidth="1"/>
    <col min="14130" max="14308" width="8" customWidth="1"/>
    <col min="14343" max="14343" width="4.125" customWidth="1"/>
    <col min="14344" max="14344" width="35.625" customWidth="1"/>
    <col min="14346" max="14346" width="8.5" customWidth="1"/>
    <col min="14347" max="14366" width="4.125" customWidth="1"/>
    <col min="14367" max="14379" width="0" hidden="1" customWidth="1"/>
    <col min="14380" max="14381" width="7.625" customWidth="1"/>
    <col min="14382" max="14385" width="6.75" customWidth="1"/>
    <col min="14386" max="14564" width="8" customWidth="1"/>
    <col min="14599" max="14599" width="4.125" customWidth="1"/>
    <col min="14600" max="14600" width="35.625" customWidth="1"/>
    <col min="14602" max="14602" width="8.5" customWidth="1"/>
    <col min="14603" max="14622" width="4.125" customWidth="1"/>
    <col min="14623" max="14635" width="0" hidden="1" customWidth="1"/>
    <col min="14636" max="14637" width="7.625" customWidth="1"/>
    <col min="14638" max="14641" width="6.75" customWidth="1"/>
    <col min="14642" max="14820" width="8" customWidth="1"/>
    <col min="14855" max="14855" width="4.125" customWidth="1"/>
    <col min="14856" max="14856" width="35.625" customWidth="1"/>
    <col min="14858" max="14858" width="8.5" customWidth="1"/>
    <col min="14859" max="14878" width="4.125" customWidth="1"/>
    <col min="14879" max="14891" width="0" hidden="1" customWidth="1"/>
    <col min="14892" max="14893" width="7.625" customWidth="1"/>
    <col min="14894" max="14897" width="6.75" customWidth="1"/>
    <col min="14898" max="15076" width="8" customWidth="1"/>
    <col min="15111" max="15111" width="4.125" customWidth="1"/>
    <col min="15112" max="15112" width="35.625" customWidth="1"/>
    <col min="15114" max="15114" width="8.5" customWidth="1"/>
    <col min="15115" max="15134" width="4.125" customWidth="1"/>
    <col min="15135" max="15147" width="0" hidden="1" customWidth="1"/>
    <col min="15148" max="15149" width="7.625" customWidth="1"/>
    <col min="15150" max="15153" width="6.75" customWidth="1"/>
    <col min="15154" max="15332" width="8" customWidth="1"/>
    <col min="15367" max="15367" width="4.125" customWidth="1"/>
    <col min="15368" max="15368" width="35.625" customWidth="1"/>
    <col min="15370" max="15370" width="8.5" customWidth="1"/>
    <col min="15371" max="15390" width="4.125" customWidth="1"/>
    <col min="15391" max="15403" width="0" hidden="1" customWidth="1"/>
    <col min="15404" max="15405" width="7.625" customWidth="1"/>
    <col min="15406" max="15409" width="6.75" customWidth="1"/>
    <col min="15410" max="15588" width="8" customWidth="1"/>
    <col min="15623" max="15623" width="4.125" customWidth="1"/>
    <col min="15624" max="15624" width="35.625" customWidth="1"/>
    <col min="15626" max="15626" width="8.5" customWidth="1"/>
    <col min="15627" max="15646" width="4.125" customWidth="1"/>
    <col min="15647" max="15659" width="0" hidden="1" customWidth="1"/>
    <col min="15660" max="15661" width="7.625" customWidth="1"/>
    <col min="15662" max="15665" width="6.75" customWidth="1"/>
    <col min="15666" max="15844" width="8" customWidth="1"/>
    <col min="15879" max="15879" width="4.125" customWidth="1"/>
    <col min="15880" max="15880" width="35.625" customWidth="1"/>
    <col min="15882" max="15882" width="8.5" customWidth="1"/>
    <col min="15883" max="15902" width="4.125" customWidth="1"/>
    <col min="15903" max="15915" width="0" hidden="1" customWidth="1"/>
    <col min="15916" max="15917" width="7.625" customWidth="1"/>
    <col min="15918" max="15921" width="6.75" customWidth="1"/>
    <col min="15922" max="16100" width="8" customWidth="1"/>
    <col min="16135" max="16135" width="4.125" customWidth="1"/>
    <col min="16136" max="16136" width="35.625" customWidth="1"/>
    <col min="16138" max="16138" width="8.5" customWidth="1"/>
    <col min="16139" max="16158" width="4.125" customWidth="1"/>
    <col min="16159" max="16171" width="0" hidden="1" customWidth="1"/>
    <col min="16172" max="16173" width="7.625" customWidth="1"/>
    <col min="16174" max="16177" width="6.75" customWidth="1"/>
    <col min="16178" max="16356" width="8" customWidth="1"/>
  </cols>
  <sheetData>
    <row r="1" spans="1:196" ht="45" customHeight="1" thickBot="1">
      <c r="A1" s="192"/>
      <c r="B1" s="193" t="s">
        <v>279</v>
      </c>
      <c r="C1" s="194"/>
      <c r="X1" s="192"/>
      <c r="Y1" s="264"/>
      <c r="AA1" s="192"/>
      <c r="AB1" s="264"/>
      <c r="AC1" s="264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318" t="s">
        <v>255</v>
      </c>
      <c r="AX1" s="370">
        <f>SUM(AX3:AX12)</f>
        <v>448</v>
      </c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</row>
    <row r="2" spans="1:196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1</v>
      </c>
      <c r="J2" s="200">
        <v>2</v>
      </c>
      <c r="K2" s="200">
        <v>3</v>
      </c>
      <c r="L2" s="200">
        <v>4</v>
      </c>
      <c r="M2" s="200">
        <v>1</v>
      </c>
      <c r="N2" s="200">
        <v>2</v>
      </c>
      <c r="O2" s="200">
        <v>3</v>
      </c>
      <c r="P2" s="200">
        <v>4</v>
      </c>
      <c r="Q2" s="200">
        <v>1</v>
      </c>
      <c r="R2" s="200">
        <v>2</v>
      </c>
      <c r="S2" s="200">
        <v>3</v>
      </c>
      <c r="T2" s="200">
        <v>4</v>
      </c>
      <c r="U2" s="200">
        <v>1</v>
      </c>
      <c r="V2" s="200">
        <v>2</v>
      </c>
      <c r="W2" s="200">
        <v>3</v>
      </c>
      <c r="X2" s="200">
        <v>1</v>
      </c>
      <c r="Y2" s="200">
        <v>2</v>
      </c>
      <c r="Z2" s="200">
        <v>3</v>
      </c>
      <c r="AA2" s="200">
        <v>7</v>
      </c>
      <c r="AB2" s="200">
        <v>8</v>
      </c>
      <c r="AC2" s="200">
        <v>9</v>
      </c>
      <c r="AD2" s="200">
        <v>10</v>
      </c>
      <c r="AE2" s="200">
        <v>11</v>
      </c>
      <c r="AF2" s="200">
        <v>11</v>
      </c>
      <c r="AG2" s="200">
        <v>12</v>
      </c>
      <c r="AH2" s="200">
        <v>13</v>
      </c>
      <c r="AI2" s="200">
        <v>14</v>
      </c>
      <c r="AJ2" s="200"/>
      <c r="AK2" s="200"/>
      <c r="AL2" s="200"/>
      <c r="AM2" s="200"/>
      <c r="AN2" s="200"/>
      <c r="AO2" s="200"/>
      <c r="AP2" s="201"/>
      <c r="AQ2" s="320" t="s">
        <v>238</v>
      </c>
      <c r="AR2" s="321" t="s">
        <v>239</v>
      </c>
      <c r="AS2" s="322" t="s">
        <v>240</v>
      </c>
      <c r="AT2" s="321" t="s">
        <v>241</v>
      </c>
      <c r="AU2" s="357" t="s">
        <v>256</v>
      </c>
      <c r="AV2" s="323" t="s">
        <v>257</v>
      </c>
      <c r="AW2" s="319"/>
      <c r="AX2" s="359" t="s">
        <v>256</v>
      </c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</row>
    <row r="3" spans="1:196" s="15" customFormat="1" ht="22.5">
      <c r="A3" s="202">
        <v>1</v>
      </c>
      <c r="B3" s="452" t="s">
        <v>85</v>
      </c>
      <c r="C3" s="214" t="s">
        <v>0</v>
      </c>
      <c r="D3" s="204" t="s">
        <v>81</v>
      </c>
      <c r="E3" s="205"/>
      <c r="F3" s="206">
        <v>5</v>
      </c>
      <c r="G3" s="206">
        <v>5</v>
      </c>
      <c r="H3" s="303">
        <v>5</v>
      </c>
      <c r="I3" s="205"/>
      <c r="J3" s="206">
        <v>5</v>
      </c>
      <c r="K3" s="426">
        <v>4</v>
      </c>
      <c r="L3" s="303">
        <v>5</v>
      </c>
      <c r="M3" s="205"/>
      <c r="N3" s="206">
        <v>2</v>
      </c>
      <c r="O3" s="206">
        <v>2</v>
      </c>
      <c r="P3" s="303">
        <v>5</v>
      </c>
      <c r="Q3" s="205"/>
      <c r="R3" s="206">
        <v>5</v>
      </c>
      <c r="S3" s="206">
        <v>2</v>
      </c>
      <c r="T3" s="303">
        <v>4</v>
      </c>
      <c r="U3" s="205"/>
      <c r="V3" s="206"/>
      <c r="W3" s="206"/>
      <c r="X3" s="205"/>
      <c r="Y3" s="206"/>
      <c r="Z3" s="206"/>
      <c r="AA3" s="206"/>
      <c r="AB3" s="206"/>
      <c r="AC3" s="288"/>
      <c r="AD3" s="324"/>
      <c r="AE3" s="325"/>
      <c r="AF3" s="326"/>
      <c r="AG3" s="326"/>
      <c r="AH3" s="209"/>
      <c r="AI3" s="209"/>
      <c r="AJ3" s="209"/>
      <c r="AK3" s="209"/>
      <c r="AL3" s="327"/>
      <c r="AM3" s="209"/>
      <c r="AN3" s="209"/>
      <c r="AO3" s="209"/>
      <c r="AP3" s="328"/>
      <c r="AQ3" s="329">
        <v>8</v>
      </c>
      <c r="AR3" s="330">
        <v>4</v>
      </c>
      <c r="AS3" s="331">
        <f>SUM(E3:AP3)</f>
        <v>49</v>
      </c>
      <c r="AT3" s="332">
        <f>SUM(E3:E37)</f>
        <v>39</v>
      </c>
      <c r="AU3" s="358">
        <f>SUM((AQ3+AR3)+((AQ3*100)/(AQ3+AR3)+((((AS3-AT3)+((AQ3+AR3)*5))*50)/((AQ3+AR3)*5))))</f>
        <v>137</v>
      </c>
      <c r="AV3" s="211">
        <f t="shared" ref="AV3:AV37" si="0">SUM(AS3-AT3)</f>
        <v>10</v>
      </c>
      <c r="AW3" s="333" t="s">
        <v>245</v>
      </c>
      <c r="AX3" s="360">
        <f>AU3</f>
        <v>137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</row>
    <row r="4" spans="1:196" s="192" customFormat="1" ht="22.5">
      <c r="A4" s="212">
        <v>2</v>
      </c>
      <c r="B4" s="284" t="s">
        <v>260</v>
      </c>
      <c r="C4" s="214" t="s">
        <v>0</v>
      </c>
      <c r="D4" s="215" t="s">
        <v>88</v>
      </c>
      <c r="E4" s="216">
        <v>1</v>
      </c>
      <c r="F4" s="217"/>
      <c r="G4" s="218">
        <v>5</v>
      </c>
      <c r="H4" s="304">
        <v>1</v>
      </c>
      <c r="I4" s="216">
        <v>2</v>
      </c>
      <c r="J4" s="217"/>
      <c r="K4" s="218">
        <v>3</v>
      </c>
      <c r="L4" s="304">
        <v>2</v>
      </c>
      <c r="M4" s="216">
        <v>5</v>
      </c>
      <c r="N4" s="217"/>
      <c r="O4" s="218">
        <v>4</v>
      </c>
      <c r="P4" s="304">
        <v>1</v>
      </c>
      <c r="Q4" s="216">
        <v>3</v>
      </c>
      <c r="R4" s="217"/>
      <c r="S4" s="218">
        <v>3</v>
      </c>
      <c r="T4" s="304">
        <v>0</v>
      </c>
      <c r="U4" s="287"/>
      <c r="V4" s="217"/>
      <c r="W4" s="218"/>
      <c r="X4" s="287"/>
      <c r="Y4" s="217"/>
      <c r="Z4" s="218"/>
      <c r="AA4" s="242"/>
      <c r="AB4" s="243"/>
      <c r="AC4" s="242"/>
      <c r="AD4" s="249"/>
      <c r="AE4" s="334"/>
      <c r="AF4" s="335"/>
      <c r="AG4" s="335"/>
      <c r="AH4" s="222"/>
      <c r="AI4" s="222"/>
      <c r="AJ4" s="222"/>
      <c r="AK4" s="222"/>
      <c r="AL4" s="235"/>
      <c r="AM4" s="222"/>
      <c r="AN4" s="222"/>
      <c r="AO4" s="222"/>
      <c r="AP4" s="336"/>
      <c r="AQ4" s="337">
        <v>2</v>
      </c>
      <c r="AR4" s="338">
        <v>10</v>
      </c>
      <c r="AS4" s="339">
        <f>SUM(E4:AP4)</f>
        <v>30</v>
      </c>
      <c r="AT4" s="340">
        <f>SUM(F3:F37)</f>
        <v>54</v>
      </c>
      <c r="AU4" s="358">
        <f t="shared" ref="AU4:AU12" si="1">SUM((AQ4+AR4)+((AQ4*100)/(AQ4+AR4)+((((AS4-AT4)+((AQ4+AR4)*5))*50)/((AQ4+AR4)*5))))</f>
        <v>58.666666666666671</v>
      </c>
      <c r="AV4" s="226">
        <f t="shared" si="0"/>
        <v>-24</v>
      </c>
      <c r="AW4" s="341" t="s">
        <v>242</v>
      </c>
      <c r="AX4" s="360">
        <f t="shared" ref="AX4:AX12" si="2">AU4</f>
        <v>58.666666666666671</v>
      </c>
    </row>
    <row r="5" spans="1:196" s="192" customFormat="1" ht="22.5" customHeight="1">
      <c r="A5" s="212">
        <v>3</v>
      </c>
      <c r="B5" s="213" t="s">
        <v>258</v>
      </c>
      <c r="C5" s="214" t="s">
        <v>0</v>
      </c>
      <c r="D5" s="378" t="s">
        <v>192</v>
      </c>
      <c r="E5" s="216">
        <v>2</v>
      </c>
      <c r="F5" s="218">
        <v>2</v>
      </c>
      <c r="G5" s="217"/>
      <c r="H5" s="425">
        <v>4</v>
      </c>
      <c r="I5" s="216">
        <v>2</v>
      </c>
      <c r="J5" s="218">
        <v>5</v>
      </c>
      <c r="K5" s="217"/>
      <c r="L5" s="305">
        <v>5</v>
      </c>
      <c r="M5" s="216">
        <v>5</v>
      </c>
      <c r="N5" s="218">
        <v>5</v>
      </c>
      <c r="O5" s="217"/>
      <c r="P5" s="305">
        <v>1</v>
      </c>
      <c r="Q5" s="383">
        <v>4</v>
      </c>
      <c r="R5" s="218">
        <v>5</v>
      </c>
      <c r="S5" s="217"/>
      <c r="T5" s="305">
        <v>5</v>
      </c>
      <c r="U5" s="216"/>
      <c r="V5" s="218"/>
      <c r="W5" s="217"/>
      <c r="X5" s="216"/>
      <c r="Y5" s="218"/>
      <c r="Z5" s="217"/>
      <c r="AA5" s="228"/>
      <c r="AB5" s="218"/>
      <c r="AC5" s="242"/>
      <c r="AD5" s="249"/>
      <c r="AE5" s="342"/>
      <c r="AF5" s="335"/>
      <c r="AG5" s="335"/>
      <c r="AH5" s="222"/>
      <c r="AI5" s="222"/>
      <c r="AJ5" s="222"/>
      <c r="AK5" s="222"/>
      <c r="AL5" s="235"/>
      <c r="AM5" s="222"/>
      <c r="AN5" s="222"/>
      <c r="AO5" s="222"/>
      <c r="AP5" s="336"/>
      <c r="AQ5" s="337">
        <v>8</v>
      </c>
      <c r="AR5" s="338">
        <v>4</v>
      </c>
      <c r="AS5" s="339">
        <f>SUM(E5:AP5)</f>
        <v>45</v>
      </c>
      <c r="AT5" s="340">
        <f>SUM(G3:G37)</f>
        <v>43</v>
      </c>
      <c r="AU5" s="358">
        <f t="shared" si="1"/>
        <v>130.33333333333334</v>
      </c>
      <c r="AV5" s="226">
        <f t="shared" si="0"/>
        <v>2</v>
      </c>
      <c r="AW5" s="341" t="s">
        <v>243</v>
      </c>
      <c r="AX5" s="360">
        <f t="shared" si="2"/>
        <v>130.33333333333334</v>
      </c>
    </row>
    <row r="6" spans="1:196" s="233" customFormat="1" ht="22.5" customHeight="1" thickBot="1">
      <c r="A6" s="212">
        <v>4</v>
      </c>
      <c r="B6" s="284" t="s">
        <v>188</v>
      </c>
      <c r="C6" s="230" t="s">
        <v>1</v>
      </c>
      <c r="D6" s="415" t="s">
        <v>189</v>
      </c>
      <c r="E6" s="231">
        <v>3</v>
      </c>
      <c r="F6" s="219">
        <v>5</v>
      </c>
      <c r="G6" s="219">
        <v>3</v>
      </c>
      <c r="H6" s="418"/>
      <c r="I6" s="231">
        <v>4</v>
      </c>
      <c r="J6" s="219">
        <v>5</v>
      </c>
      <c r="K6" s="219">
        <v>4</v>
      </c>
      <c r="L6" s="418"/>
      <c r="M6" s="231">
        <v>3</v>
      </c>
      <c r="N6" s="219">
        <v>5</v>
      </c>
      <c r="O6" s="219">
        <v>5</v>
      </c>
      <c r="P6" s="418"/>
      <c r="Q6" s="231">
        <v>5</v>
      </c>
      <c r="R6" s="219">
        <v>5</v>
      </c>
      <c r="S6" s="219">
        <v>3</v>
      </c>
      <c r="T6" s="418"/>
      <c r="U6" s="310"/>
      <c r="V6" s="374"/>
      <c r="W6" s="245"/>
      <c r="X6" s="245"/>
      <c r="Y6" s="242"/>
      <c r="Z6" s="243"/>
      <c r="AA6" s="242"/>
      <c r="AB6" s="243"/>
      <c r="AC6" s="242"/>
      <c r="AD6" s="249"/>
      <c r="AE6" s="342"/>
      <c r="AF6" s="335"/>
      <c r="AG6" s="335"/>
      <c r="AH6" s="222"/>
      <c r="AI6" s="222"/>
      <c r="AJ6" s="222"/>
      <c r="AK6" s="222"/>
      <c r="AL6" s="235"/>
      <c r="AM6" s="222"/>
      <c r="AN6" s="222"/>
      <c r="AO6" s="222"/>
      <c r="AP6" s="336"/>
      <c r="AQ6" s="337">
        <v>6</v>
      </c>
      <c r="AR6" s="338">
        <v>6</v>
      </c>
      <c r="AS6" s="339">
        <f>SUM(E6:AP6)</f>
        <v>50</v>
      </c>
      <c r="AT6" s="340">
        <f>SUM(H3:H37)</f>
        <v>38</v>
      </c>
      <c r="AU6" s="358">
        <f t="shared" si="1"/>
        <v>122</v>
      </c>
      <c r="AV6" s="226">
        <f t="shared" si="0"/>
        <v>12</v>
      </c>
      <c r="AW6" s="341" t="s">
        <v>249</v>
      </c>
      <c r="AX6" s="360">
        <f t="shared" si="2"/>
        <v>122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</row>
    <row r="7" spans="1:196" s="192" customFormat="1" ht="22.5" customHeight="1">
      <c r="A7" s="212"/>
      <c r="B7" s="284"/>
      <c r="C7" s="230"/>
      <c r="D7" s="415"/>
      <c r="E7" s="231"/>
      <c r="F7" s="219"/>
      <c r="G7" s="219"/>
      <c r="H7" s="245"/>
      <c r="I7" s="427"/>
      <c r="J7" s="245"/>
      <c r="K7" s="245"/>
      <c r="L7" s="245"/>
      <c r="M7" s="427"/>
      <c r="N7" s="245"/>
      <c r="O7" s="245"/>
      <c r="P7" s="245"/>
      <c r="Q7" s="427"/>
      <c r="R7" s="427"/>
      <c r="S7" s="427"/>
      <c r="T7" s="427"/>
      <c r="U7" s="310"/>
      <c r="V7" s="374"/>
      <c r="W7" s="245"/>
      <c r="X7" s="245"/>
      <c r="Y7" s="242"/>
      <c r="Z7" s="243"/>
      <c r="AA7" s="242"/>
      <c r="AB7" s="243"/>
      <c r="AC7" s="242"/>
      <c r="AD7" s="249"/>
      <c r="AE7" s="342"/>
      <c r="AF7" s="335"/>
      <c r="AG7" s="335"/>
      <c r="AH7" s="222"/>
      <c r="AI7" s="222"/>
      <c r="AJ7" s="222"/>
      <c r="AK7" s="222"/>
      <c r="AL7" s="235"/>
      <c r="AM7" s="222"/>
      <c r="AN7" s="222"/>
      <c r="AO7" s="222"/>
      <c r="AP7" s="336"/>
      <c r="AQ7" s="337"/>
      <c r="AR7" s="338"/>
      <c r="AS7" s="339"/>
      <c r="AT7" s="340"/>
      <c r="AU7" s="358"/>
      <c r="AV7" s="226"/>
      <c r="AW7" s="341"/>
      <c r="AX7" s="360"/>
    </row>
    <row r="8" spans="1:196" s="192" customFormat="1" ht="23.25" thickBot="1">
      <c r="A8" s="212"/>
      <c r="B8" s="382" t="s">
        <v>254</v>
      </c>
      <c r="C8" s="214"/>
      <c r="D8" s="215"/>
      <c r="E8" s="231"/>
      <c r="F8" s="219"/>
      <c r="G8" s="219"/>
      <c r="H8" s="219"/>
      <c r="I8" s="242"/>
      <c r="J8" s="242"/>
      <c r="K8" s="242"/>
      <c r="L8" s="242"/>
      <c r="M8" s="242"/>
      <c r="N8" s="242"/>
      <c r="O8" s="242"/>
      <c r="P8" s="242"/>
      <c r="Q8" s="305"/>
      <c r="R8" s="305"/>
      <c r="S8" s="305"/>
      <c r="T8" s="305"/>
      <c r="U8" s="285"/>
      <c r="V8" s="242"/>
      <c r="W8" s="242"/>
      <c r="X8" s="242"/>
      <c r="Y8" s="242"/>
      <c r="Z8" s="242"/>
      <c r="AA8" s="242"/>
      <c r="AB8" s="242"/>
      <c r="AC8" s="242"/>
      <c r="AD8" s="249"/>
      <c r="AE8" s="342"/>
      <c r="AF8" s="335"/>
      <c r="AG8" s="335"/>
      <c r="AH8" s="222"/>
      <c r="AI8" s="222"/>
      <c r="AJ8" s="222"/>
      <c r="AK8" s="222"/>
      <c r="AL8" s="235"/>
      <c r="AM8" s="222"/>
      <c r="AN8" s="222"/>
      <c r="AO8" s="222"/>
      <c r="AP8" s="336"/>
      <c r="AQ8" s="337"/>
      <c r="AR8" s="338"/>
      <c r="AS8" s="339">
        <f>SUM(E8:AP8)</f>
        <v>0</v>
      </c>
      <c r="AT8" s="340">
        <f>SUM(J3:J37)</f>
        <v>15</v>
      </c>
      <c r="AU8" s="358" t="e">
        <f t="shared" si="1"/>
        <v>#DIV/0!</v>
      </c>
      <c r="AV8" s="226">
        <f t="shared" si="0"/>
        <v>-15</v>
      </c>
      <c r="AW8" s="341"/>
      <c r="AX8" s="360"/>
    </row>
    <row r="9" spans="1:196" s="192" customFormat="1" ht="22.5">
      <c r="A9" s="202">
        <v>1</v>
      </c>
      <c r="B9" s="452" t="s">
        <v>85</v>
      </c>
      <c r="C9" s="214" t="s">
        <v>0</v>
      </c>
      <c r="D9" s="204" t="s">
        <v>81</v>
      </c>
      <c r="E9" s="205"/>
      <c r="F9" s="206">
        <v>5</v>
      </c>
      <c r="G9" s="426">
        <v>4</v>
      </c>
      <c r="H9" s="303">
        <v>5</v>
      </c>
      <c r="I9" s="242"/>
      <c r="J9" s="242"/>
      <c r="K9" s="242"/>
      <c r="L9" s="242"/>
      <c r="M9" s="242"/>
      <c r="N9" s="242"/>
      <c r="O9" s="242"/>
      <c r="P9" s="242"/>
      <c r="Q9" s="305"/>
      <c r="R9" s="305"/>
      <c r="S9" s="305"/>
      <c r="T9" s="305"/>
      <c r="U9" s="285"/>
      <c r="V9" s="242"/>
      <c r="W9" s="242"/>
      <c r="X9" s="242"/>
      <c r="Y9" s="242"/>
      <c r="Z9" s="242"/>
      <c r="AA9" s="242"/>
      <c r="AB9" s="243"/>
      <c r="AC9" s="242"/>
      <c r="AD9" s="249"/>
      <c r="AE9" s="342"/>
      <c r="AF9" s="334"/>
      <c r="AG9" s="334"/>
      <c r="AH9" s="235"/>
      <c r="AI9" s="235"/>
      <c r="AJ9" s="235"/>
      <c r="AK9" s="235"/>
      <c r="AL9" s="235"/>
      <c r="AM9" s="235"/>
      <c r="AN9" s="235"/>
      <c r="AO9" s="235"/>
      <c r="AP9" s="336"/>
      <c r="AQ9" s="337"/>
      <c r="AR9" s="338"/>
      <c r="AS9" s="339">
        <f>SUM(E9:AP9)</f>
        <v>14</v>
      </c>
      <c r="AT9" s="340">
        <f>SUM(K3:K37)</f>
        <v>11</v>
      </c>
      <c r="AU9" s="358" t="e">
        <f t="shared" si="1"/>
        <v>#DIV/0!</v>
      </c>
      <c r="AV9" s="226">
        <f t="shared" si="0"/>
        <v>3</v>
      </c>
      <c r="AW9" s="341"/>
      <c r="AX9" s="360"/>
    </row>
    <row r="10" spans="1:196" s="233" customFormat="1" ht="23.25" thickBot="1">
      <c r="A10" s="212">
        <v>2</v>
      </c>
      <c r="B10" s="284" t="s">
        <v>260</v>
      </c>
      <c r="C10" s="214" t="s">
        <v>0</v>
      </c>
      <c r="D10" s="215" t="s">
        <v>88</v>
      </c>
      <c r="E10" s="216">
        <v>2</v>
      </c>
      <c r="F10" s="217"/>
      <c r="G10" s="218">
        <v>3</v>
      </c>
      <c r="H10" s="304">
        <v>2</v>
      </c>
      <c r="I10" s="242"/>
      <c r="J10" s="286"/>
      <c r="K10" s="243"/>
      <c r="L10" s="243"/>
      <c r="M10" s="242"/>
      <c r="N10" s="242"/>
      <c r="O10" s="242"/>
      <c r="P10" s="242"/>
      <c r="Q10" s="305"/>
      <c r="R10" s="305"/>
      <c r="S10" s="305"/>
      <c r="T10" s="305"/>
      <c r="U10" s="285"/>
      <c r="V10" s="242"/>
      <c r="W10" s="242"/>
      <c r="X10" s="242"/>
      <c r="Y10" s="286"/>
      <c r="Z10" s="242"/>
      <c r="AA10" s="242"/>
      <c r="AB10" s="242"/>
      <c r="AC10" s="242"/>
      <c r="AD10" s="343"/>
      <c r="AE10" s="342"/>
      <c r="AF10" s="334"/>
      <c r="AG10" s="334"/>
      <c r="AH10" s="222"/>
      <c r="AI10" s="222"/>
      <c r="AJ10" s="222"/>
      <c r="AK10" s="222"/>
      <c r="AL10" s="222"/>
      <c r="AM10" s="222"/>
      <c r="AN10" s="222"/>
      <c r="AO10" s="222"/>
      <c r="AP10" s="344"/>
      <c r="AQ10" s="337"/>
      <c r="AR10" s="338"/>
      <c r="AS10" s="339">
        <f>SUM(E10:AP10)</f>
        <v>7</v>
      </c>
      <c r="AT10" s="340">
        <f>SUM(M3:M37)</f>
        <v>13</v>
      </c>
      <c r="AU10" s="358" t="e">
        <f t="shared" si="1"/>
        <v>#DIV/0!</v>
      </c>
      <c r="AV10" s="226">
        <f t="shared" si="0"/>
        <v>-6</v>
      </c>
      <c r="AW10" s="341"/>
      <c r="AX10" s="360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</row>
    <row r="11" spans="1:196" s="192" customFormat="1" ht="22.5">
      <c r="A11" s="212">
        <v>3</v>
      </c>
      <c r="B11" s="213" t="s">
        <v>258</v>
      </c>
      <c r="C11" s="214" t="s">
        <v>0</v>
      </c>
      <c r="D11" s="378" t="s">
        <v>192</v>
      </c>
      <c r="E11" s="216">
        <v>2</v>
      </c>
      <c r="F11" s="218">
        <v>5</v>
      </c>
      <c r="G11" s="217"/>
      <c r="H11" s="305">
        <v>5</v>
      </c>
      <c r="I11" s="242"/>
      <c r="J11" s="242"/>
      <c r="K11" s="242"/>
      <c r="L11" s="242"/>
      <c r="M11" s="242"/>
      <c r="N11" s="242"/>
      <c r="O11" s="242"/>
      <c r="P11" s="242"/>
      <c r="Q11" s="305"/>
      <c r="R11" s="305"/>
      <c r="S11" s="305"/>
      <c r="T11" s="305"/>
      <c r="U11" s="285"/>
      <c r="V11" s="242"/>
      <c r="W11" s="242"/>
      <c r="X11" s="242"/>
      <c r="Y11" s="242"/>
      <c r="Z11" s="242"/>
      <c r="AA11" s="242"/>
      <c r="AB11" s="242"/>
      <c r="AC11" s="242"/>
      <c r="AD11" s="249"/>
      <c r="AE11" s="342"/>
      <c r="AF11" s="334"/>
      <c r="AG11" s="334"/>
      <c r="AH11" s="222"/>
      <c r="AI11" s="222"/>
      <c r="AJ11" s="222"/>
      <c r="AK11" s="222"/>
      <c r="AL11" s="222"/>
      <c r="AM11" s="222"/>
      <c r="AN11" s="222"/>
      <c r="AO11" s="222"/>
      <c r="AP11" s="344"/>
      <c r="AQ11" s="337"/>
      <c r="AR11" s="338"/>
      <c r="AS11" s="339">
        <f>SUM(E11:AP11)</f>
        <v>12</v>
      </c>
      <c r="AT11" s="340">
        <f>SUM(N3:N37)</f>
        <v>12</v>
      </c>
      <c r="AU11" s="358" t="e">
        <f t="shared" si="1"/>
        <v>#DIV/0!</v>
      </c>
      <c r="AV11" s="226">
        <f t="shared" si="0"/>
        <v>0</v>
      </c>
      <c r="AW11" s="341"/>
      <c r="AX11" s="360"/>
    </row>
    <row r="12" spans="1:196" s="192" customFormat="1" ht="22.5" customHeight="1">
      <c r="A12" s="212">
        <v>4</v>
      </c>
      <c r="B12" s="284" t="s">
        <v>188</v>
      </c>
      <c r="C12" s="230" t="s">
        <v>1</v>
      </c>
      <c r="D12" s="415" t="s">
        <v>189</v>
      </c>
      <c r="E12" s="231">
        <v>4</v>
      </c>
      <c r="F12" s="219">
        <v>5</v>
      </c>
      <c r="G12" s="219">
        <v>4</v>
      </c>
      <c r="H12" s="418"/>
      <c r="I12" s="286"/>
      <c r="J12" s="242"/>
      <c r="K12" s="242"/>
      <c r="L12" s="242"/>
      <c r="M12" s="242"/>
      <c r="N12" s="242"/>
      <c r="O12" s="242"/>
      <c r="P12" s="242"/>
      <c r="Q12" s="305"/>
      <c r="R12" s="305"/>
      <c r="S12" s="305"/>
      <c r="T12" s="305"/>
      <c r="U12" s="285"/>
      <c r="V12" s="242"/>
      <c r="W12" s="242"/>
      <c r="X12" s="286"/>
      <c r="Y12" s="242"/>
      <c r="Z12" s="242"/>
      <c r="AA12" s="242"/>
      <c r="AB12" s="242"/>
      <c r="AC12" s="242"/>
      <c r="AD12" s="246"/>
      <c r="AE12" s="238"/>
      <c r="AF12" s="335"/>
      <c r="AG12" s="335"/>
      <c r="AH12" s="239"/>
      <c r="AI12" s="239"/>
      <c r="AJ12" s="239"/>
      <c r="AK12" s="239"/>
      <c r="AL12" s="239"/>
      <c r="AM12" s="239"/>
      <c r="AN12" s="239"/>
      <c r="AO12" s="239"/>
      <c r="AP12" s="345"/>
      <c r="AQ12" s="337"/>
      <c r="AR12" s="338"/>
      <c r="AS12" s="339">
        <f>SUM(E12:AP12)</f>
        <v>13</v>
      </c>
      <c r="AT12" s="340">
        <f>SUM(O3:O37)</f>
        <v>11</v>
      </c>
      <c r="AU12" s="358" t="e">
        <f t="shared" si="1"/>
        <v>#DIV/0!</v>
      </c>
      <c r="AV12" s="226">
        <f t="shared" si="0"/>
        <v>2</v>
      </c>
      <c r="AW12" s="346"/>
      <c r="AX12" s="360"/>
    </row>
    <row r="13" spans="1:196" s="192" customFormat="1" ht="22.5" customHeight="1">
      <c r="A13" s="212"/>
      <c r="B13" s="381"/>
      <c r="C13" s="230"/>
      <c r="D13" s="419"/>
      <c r="E13" s="231"/>
      <c r="F13" s="219"/>
      <c r="G13" s="219"/>
      <c r="H13" s="245"/>
      <c r="I13" s="286"/>
      <c r="J13" s="242"/>
      <c r="K13" s="242"/>
      <c r="L13" s="242"/>
      <c r="M13" s="242"/>
      <c r="N13" s="242"/>
      <c r="O13" s="242"/>
      <c r="P13" s="242"/>
      <c r="Q13" s="305"/>
      <c r="R13" s="305"/>
      <c r="S13" s="305"/>
      <c r="T13" s="305"/>
      <c r="U13" s="285"/>
      <c r="V13" s="242"/>
      <c r="W13" s="242"/>
      <c r="X13" s="286"/>
      <c r="Y13" s="242"/>
      <c r="Z13" s="242"/>
      <c r="AA13" s="242"/>
      <c r="AB13" s="242"/>
      <c r="AC13" s="242"/>
      <c r="AD13" s="246"/>
      <c r="AE13" s="238"/>
      <c r="AF13" s="335"/>
      <c r="AG13" s="335"/>
      <c r="AH13" s="239"/>
      <c r="AI13" s="239"/>
      <c r="AJ13" s="239"/>
      <c r="AK13" s="239"/>
      <c r="AL13" s="239"/>
      <c r="AM13" s="239"/>
      <c r="AN13" s="239"/>
      <c r="AO13" s="239"/>
      <c r="AP13" s="345"/>
      <c r="AQ13" s="337"/>
      <c r="AR13" s="338"/>
      <c r="AS13" s="339"/>
      <c r="AT13" s="340"/>
      <c r="AU13" s="420"/>
      <c r="AV13" s="226"/>
      <c r="AW13" s="421"/>
      <c r="AX13" s="422"/>
    </row>
    <row r="14" spans="1:196" s="233" customFormat="1" ht="24" thickBot="1">
      <c r="A14" s="212"/>
      <c r="B14" s="414" t="s">
        <v>261</v>
      </c>
      <c r="C14" s="214"/>
      <c r="D14" s="204"/>
      <c r="E14" s="216"/>
      <c r="F14" s="218"/>
      <c r="G14" s="218"/>
      <c r="H14" s="218"/>
      <c r="I14" s="242"/>
      <c r="J14" s="242"/>
      <c r="K14" s="242"/>
      <c r="L14" s="242"/>
      <c r="M14" s="242"/>
      <c r="N14" s="242"/>
      <c r="O14" s="289"/>
      <c r="P14" s="242"/>
      <c r="Q14" s="305"/>
      <c r="R14" s="305"/>
      <c r="S14" s="305"/>
      <c r="T14" s="305"/>
      <c r="U14" s="285"/>
      <c r="V14" s="242"/>
      <c r="W14" s="242"/>
      <c r="X14" s="242"/>
      <c r="Y14" s="229"/>
      <c r="Z14" s="243"/>
      <c r="AA14" s="242"/>
      <c r="AB14" s="242"/>
      <c r="AC14" s="242"/>
      <c r="AD14" s="217"/>
      <c r="AE14" s="229"/>
      <c r="AF14" s="220"/>
      <c r="AG14" s="220"/>
      <c r="AH14" s="228"/>
      <c r="AI14" s="228"/>
      <c r="AJ14" s="228"/>
      <c r="AK14" s="228"/>
      <c r="AL14" s="228"/>
      <c r="AM14" s="228"/>
      <c r="AN14" s="228"/>
      <c r="AO14" s="228"/>
      <c r="AP14" s="240"/>
      <c r="AQ14" s="224"/>
      <c r="AR14" s="225"/>
      <c r="AS14" s="339">
        <f>SUM(E14:AP14)</f>
        <v>0</v>
      </c>
      <c r="AT14" s="340">
        <f>SUM(P3:P37)</f>
        <v>7</v>
      </c>
      <c r="AU14" s="356"/>
      <c r="AV14" s="226">
        <f t="shared" si="0"/>
        <v>-7</v>
      </c>
      <c r="AW14" s="227"/>
      <c r="AX14" s="354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</row>
    <row r="15" spans="1:196" s="192" customFormat="1" ht="23.25">
      <c r="A15" s="202">
        <v>1</v>
      </c>
      <c r="B15" s="452" t="s">
        <v>85</v>
      </c>
      <c r="C15" s="214" t="s">
        <v>0</v>
      </c>
      <c r="D15" s="204" t="s">
        <v>81</v>
      </c>
      <c r="E15" s="205"/>
      <c r="F15" s="206">
        <v>2</v>
      </c>
      <c r="G15" s="206">
        <v>2</v>
      </c>
      <c r="H15" s="303">
        <v>5</v>
      </c>
      <c r="I15" s="309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42"/>
      <c r="V15" s="242"/>
      <c r="W15" s="243"/>
      <c r="X15" s="229"/>
      <c r="Y15" s="229"/>
      <c r="Z15" s="229"/>
      <c r="AA15" s="229"/>
      <c r="AB15" s="229"/>
      <c r="AC15" s="229"/>
      <c r="AD15" s="229"/>
      <c r="AE15" s="306"/>
      <c r="AF15" s="295"/>
      <c r="AG15" s="220"/>
      <c r="AH15" s="228"/>
      <c r="AI15" s="228"/>
      <c r="AJ15" s="228"/>
      <c r="AK15" s="228"/>
      <c r="AL15" s="228"/>
      <c r="AM15" s="228"/>
      <c r="AN15" s="228"/>
      <c r="AO15" s="228"/>
      <c r="AP15" s="240"/>
      <c r="AQ15" s="224"/>
      <c r="AR15" s="225"/>
      <c r="AS15" s="339">
        <f>SUM(E15:AP15)</f>
        <v>9</v>
      </c>
      <c r="AT15" s="340">
        <f>SUM(U3:U37)</f>
        <v>0</v>
      </c>
      <c r="AU15" s="356"/>
      <c r="AV15" s="226">
        <f t="shared" si="0"/>
        <v>9</v>
      </c>
      <c r="AW15" s="227"/>
      <c r="AX15" s="354"/>
    </row>
    <row r="16" spans="1:196" s="192" customFormat="1" ht="23.25">
      <c r="A16" s="212">
        <v>2</v>
      </c>
      <c r="B16" s="284" t="s">
        <v>260</v>
      </c>
      <c r="C16" s="214" t="s">
        <v>0</v>
      </c>
      <c r="D16" s="215" t="s">
        <v>88</v>
      </c>
      <c r="E16" s="216">
        <v>5</v>
      </c>
      <c r="F16" s="217"/>
      <c r="G16" s="218">
        <v>4</v>
      </c>
      <c r="H16" s="304">
        <v>1</v>
      </c>
      <c r="I16" s="245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3"/>
      <c r="V16" s="245"/>
      <c r="W16" s="242"/>
      <c r="X16" s="242"/>
      <c r="Y16" s="242"/>
      <c r="Z16" s="229"/>
      <c r="AA16" s="229"/>
      <c r="AB16" s="229"/>
      <c r="AC16" s="229"/>
      <c r="AD16" s="229"/>
      <c r="AE16" s="218"/>
      <c r="AF16" s="307"/>
      <c r="AG16" s="220"/>
      <c r="AH16" s="352"/>
      <c r="AI16" s="352"/>
      <c r="AJ16" s="352"/>
      <c r="AK16" s="221"/>
      <c r="AL16" s="221"/>
      <c r="AM16" s="221"/>
      <c r="AN16" s="221"/>
      <c r="AO16" s="221"/>
      <c r="AP16" s="247"/>
      <c r="AQ16" s="224"/>
      <c r="AR16" s="225"/>
      <c r="AS16" s="339">
        <f>SUM(E16:AP16)</f>
        <v>10</v>
      </c>
      <c r="AT16" s="340">
        <f>SUM(V3:V37)</f>
        <v>0</v>
      </c>
      <c r="AU16" s="356"/>
      <c r="AV16" s="226">
        <f t="shared" si="0"/>
        <v>10</v>
      </c>
      <c r="AW16" s="227"/>
      <c r="AX16" s="354"/>
    </row>
    <row r="17" spans="1:196" s="192" customFormat="1" ht="23.25">
      <c r="A17" s="212">
        <v>3</v>
      </c>
      <c r="B17" s="213" t="s">
        <v>258</v>
      </c>
      <c r="C17" s="214" t="s">
        <v>0</v>
      </c>
      <c r="D17" s="378" t="s">
        <v>192</v>
      </c>
      <c r="E17" s="216">
        <v>5</v>
      </c>
      <c r="F17" s="218">
        <v>5</v>
      </c>
      <c r="G17" s="217"/>
      <c r="H17" s="305">
        <v>1</v>
      </c>
      <c r="I17" s="245"/>
      <c r="J17" s="242"/>
      <c r="K17" s="242"/>
      <c r="L17" s="242"/>
      <c r="M17" s="242"/>
      <c r="N17" s="242"/>
      <c r="O17" s="242"/>
      <c r="P17" s="242"/>
      <c r="Q17" s="242"/>
      <c r="R17" s="242"/>
      <c r="S17" s="297"/>
      <c r="T17" s="297"/>
      <c r="U17" s="242"/>
      <c r="V17" s="242"/>
      <c r="W17" s="242"/>
      <c r="X17" s="218"/>
      <c r="Y17" s="218"/>
      <c r="Z17" s="220"/>
      <c r="AA17" s="220"/>
      <c r="AB17" s="220"/>
      <c r="AC17" s="220"/>
      <c r="AD17" s="220"/>
      <c r="AE17" s="220"/>
      <c r="AF17" s="220"/>
      <c r="AG17" s="306"/>
      <c r="AH17" s="295"/>
      <c r="AI17" s="352"/>
      <c r="AJ17" s="352"/>
      <c r="AK17" s="221"/>
      <c r="AL17" s="221"/>
      <c r="AM17" s="221"/>
      <c r="AN17" s="221"/>
      <c r="AO17" s="221"/>
      <c r="AP17" s="308"/>
      <c r="AQ17" s="224"/>
      <c r="AR17" s="225"/>
      <c r="AS17" s="339">
        <f>SUM(E17:AP17)</f>
        <v>11</v>
      </c>
      <c r="AT17" s="340">
        <f>SUM(W3:W37)</f>
        <v>0</v>
      </c>
      <c r="AU17" s="356"/>
      <c r="AV17" s="226">
        <f t="shared" si="0"/>
        <v>11</v>
      </c>
      <c r="AW17" s="227"/>
      <c r="AX17" s="354"/>
    </row>
    <row r="18" spans="1:196" s="233" customFormat="1" ht="22.5" customHeight="1" thickBot="1">
      <c r="A18" s="212">
        <v>4</v>
      </c>
      <c r="B18" s="284" t="s">
        <v>188</v>
      </c>
      <c r="C18" s="230" t="s">
        <v>1</v>
      </c>
      <c r="D18" s="415" t="s">
        <v>189</v>
      </c>
      <c r="E18" s="231">
        <v>3</v>
      </c>
      <c r="F18" s="219">
        <v>5</v>
      </c>
      <c r="G18" s="219">
        <v>5</v>
      </c>
      <c r="H18" s="418"/>
      <c r="I18" s="245"/>
      <c r="J18" s="242"/>
      <c r="K18" s="243"/>
      <c r="L18" s="243"/>
      <c r="M18" s="242"/>
      <c r="N18" s="243"/>
      <c r="O18" s="242"/>
      <c r="P18" s="242"/>
      <c r="Q18" s="297"/>
      <c r="R18" s="297"/>
      <c r="S18" s="242"/>
      <c r="T18" s="242"/>
      <c r="U18" s="251"/>
      <c r="V18" s="297"/>
      <c r="W18" s="297"/>
      <c r="X18" s="297"/>
      <c r="Y18" s="297"/>
      <c r="Z18" s="251"/>
      <c r="AA18" s="251"/>
      <c r="AB18" s="251"/>
      <c r="AC18" s="251"/>
      <c r="AD18" s="251"/>
      <c r="AE18" s="252"/>
      <c r="AF18" s="252"/>
      <c r="AG18" s="218"/>
      <c r="AH18" s="307"/>
      <c r="AI18" s="353"/>
      <c r="AJ18" s="353"/>
      <c r="AK18" s="253"/>
      <c r="AL18" s="253"/>
      <c r="AM18" s="253"/>
      <c r="AN18" s="253"/>
      <c r="AO18" s="253"/>
      <c r="AP18" s="253"/>
      <c r="AQ18" s="254"/>
      <c r="AR18" s="210"/>
      <c r="AS18" s="331">
        <f>SUM(E18:AP18)</f>
        <v>13</v>
      </c>
      <c r="AT18" s="332">
        <f>SUM(X3:X37)</f>
        <v>0</v>
      </c>
      <c r="AU18" s="355"/>
      <c r="AV18" s="211">
        <f t="shared" si="0"/>
        <v>13</v>
      </c>
      <c r="AW18" s="255"/>
      <c r="AX18" s="354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</row>
    <row r="19" spans="1:196" s="192" customFormat="1" ht="22.5" customHeight="1">
      <c r="A19" s="212"/>
      <c r="B19" s="381"/>
      <c r="C19" s="230"/>
      <c r="D19" s="419"/>
      <c r="E19" s="423"/>
      <c r="F19" s="296"/>
      <c r="G19" s="296"/>
      <c r="H19" s="309"/>
      <c r="I19" s="309"/>
      <c r="J19" s="297"/>
      <c r="K19" s="424"/>
      <c r="L19" s="424"/>
      <c r="M19" s="297"/>
      <c r="N19" s="424"/>
      <c r="O19" s="297"/>
      <c r="P19" s="242"/>
      <c r="Q19" s="297"/>
      <c r="R19" s="297"/>
      <c r="S19" s="242"/>
      <c r="T19" s="242"/>
      <c r="U19" s="251"/>
      <c r="V19" s="297"/>
      <c r="W19" s="297"/>
      <c r="X19" s="297"/>
      <c r="Y19" s="297"/>
      <c r="Z19" s="251"/>
      <c r="AA19" s="251"/>
      <c r="AB19" s="251"/>
      <c r="AC19" s="251"/>
      <c r="AD19" s="251"/>
      <c r="AE19" s="252"/>
      <c r="AF19" s="252"/>
      <c r="AG19" s="218"/>
      <c r="AH19" s="307"/>
      <c r="AI19" s="353"/>
      <c r="AJ19" s="353"/>
      <c r="AK19" s="253"/>
      <c r="AL19" s="253"/>
      <c r="AM19" s="253"/>
      <c r="AN19" s="253"/>
      <c r="AO19" s="253"/>
      <c r="AP19" s="253"/>
      <c r="AQ19" s="254"/>
      <c r="AR19" s="210"/>
      <c r="AS19" s="331"/>
      <c r="AT19" s="332"/>
      <c r="AU19" s="355"/>
      <c r="AV19" s="211"/>
      <c r="AW19" s="255"/>
      <c r="AX19" s="354"/>
    </row>
    <row r="20" spans="1:196" s="192" customFormat="1" ht="24" thickBot="1">
      <c r="A20" s="202"/>
      <c r="B20" s="414" t="s">
        <v>262</v>
      </c>
      <c r="C20" s="371"/>
      <c r="D20" s="372"/>
      <c r="E20" s="311"/>
      <c r="F20" s="297"/>
      <c r="G20" s="297"/>
      <c r="H20" s="297"/>
      <c r="I20" s="309"/>
      <c r="J20" s="297"/>
      <c r="K20" s="297"/>
      <c r="L20" s="297"/>
      <c r="M20" s="297"/>
      <c r="N20" s="297"/>
      <c r="O20" s="297"/>
      <c r="P20" s="242"/>
      <c r="Q20" s="218"/>
      <c r="R20" s="218"/>
      <c r="S20" s="218"/>
      <c r="T20" s="218"/>
      <c r="U20" s="229"/>
      <c r="V20" s="242"/>
      <c r="W20" s="242"/>
      <c r="X20" s="242"/>
      <c r="Y20" s="242"/>
      <c r="Z20" s="229"/>
      <c r="AA20" s="229"/>
      <c r="AB20" s="229"/>
      <c r="AC20" s="229"/>
      <c r="AD20" s="229"/>
      <c r="AE20" s="220"/>
      <c r="AF20" s="220"/>
      <c r="AG20" s="352"/>
      <c r="AH20" s="352"/>
      <c r="AI20" s="352"/>
      <c r="AJ20" s="352"/>
      <c r="AK20" s="221"/>
      <c r="AL20" s="221"/>
      <c r="AM20" s="221"/>
      <c r="AN20" s="221"/>
      <c r="AO20" s="221"/>
      <c r="AP20" s="221"/>
      <c r="AQ20" s="256"/>
      <c r="AR20" s="338"/>
      <c r="AS20" s="339">
        <f>SUM(E20:AP20)</f>
        <v>0</v>
      </c>
      <c r="AT20" s="340">
        <f>SUM(Y3:Y37)</f>
        <v>0</v>
      </c>
      <c r="AU20" s="356"/>
      <c r="AV20" s="226">
        <f t="shared" si="0"/>
        <v>0</v>
      </c>
      <c r="AW20" s="257"/>
    </row>
    <row r="21" spans="1:196" s="192" customFormat="1" ht="23.25">
      <c r="A21" s="202">
        <v>1</v>
      </c>
      <c r="B21" s="452" t="s">
        <v>85</v>
      </c>
      <c r="C21" s="214" t="s">
        <v>0</v>
      </c>
      <c r="D21" s="204" t="s">
        <v>81</v>
      </c>
      <c r="E21" s="205"/>
      <c r="F21" s="206">
        <v>5</v>
      </c>
      <c r="G21" s="206">
        <v>2</v>
      </c>
      <c r="H21" s="303">
        <v>4</v>
      </c>
      <c r="I21" s="245"/>
      <c r="J21" s="242"/>
      <c r="K21" s="243"/>
      <c r="L21" s="243"/>
      <c r="M21" s="242"/>
      <c r="N21" s="243"/>
      <c r="O21" s="242"/>
      <c r="P21" s="242"/>
      <c r="Q21" s="242"/>
      <c r="R21" s="242"/>
      <c r="S21" s="242"/>
      <c r="T21" s="242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0"/>
      <c r="AF21" s="220"/>
      <c r="AG21" s="352"/>
      <c r="AH21" s="352"/>
      <c r="AI21" s="352"/>
      <c r="AJ21" s="352"/>
      <c r="AK21" s="221"/>
      <c r="AL21" s="221"/>
      <c r="AM21" s="221"/>
      <c r="AN21" s="221"/>
      <c r="AO21" s="221"/>
      <c r="AP21" s="221"/>
      <c r="AQ21" s="258"/>
      <c r="AR21" s="347"/>
      <c r="AS21" s="348">
        <f>SUM(E21:AP21)</f>
        <v>11</v>
      </c>
      <c r="AT21" s="349">
        <f>SUM(Z3:Z37)</f>
        <v>0</v>
      </c>
      <c r="AU21" s="351"/>
      <c r="AV21" s="226">
        <f t="shared" si="0"/>
        <v>11</v>
      </c>
      <c r="AW21" s="260"/>
    </row>
    <row r="22" spans="1:196" s="233" customFormat="1" ht="24" thickBot="1">
      <c r="A22" s="212">
        <v>2</v>
      </c>
      <c r="B22" s="284" t="s">
        <v>260</v>
      </c>
      <c r="C22" s="214" t="s">
        <v>0</v>
      </c>
      <c r="D22" s="215" t="s">
        <v>88</v>
      </c>
      <c r="E22" s="216">
        <v>3</v>
      </c>
      <c r="F22" s="217"/>
      <c r="G22" s="218">
        <v>3</v>
      </c>
      <c r="H22" s="304">
        <v>0</v>
      </c>
      <c r="I22" s="245"/>
      <c r="J22" s="242"/>
      <c r="K22" s="242"/>
      <c r="L22" s="242"/>
      <c r="M22" s="242"/>
      <c r="N22" s="242"/>
      <c r="O22" s="242"/>
      <c r="P22" s="243"/>
      <c r="Q22" s="243"/>
      <c r="R22" s="243"/>
      <c r="S22" s="243"/>
      <c r="T22" s="243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0"/>
      <c r="AF22" s="220"/>
      <c r="AG22" s="352"/>
      <c r="AH22" s="352"/>
      <c r="AI22" s="352"/>
      <c r="AJ22" s="352"/>
      <c r="AK22" s="221"/>
      <c r="AL22" s="221"/>
      <c r="AM22" s="221"/>
      <c r="AN22" s="221"/>
      <c r="AO22" s="221"/>
      <c r="AP22" s="221"/>
      <c r="AQ22" s="258"/>
      <c r="AR22" s="347"/>
      <c r="AS22" s="348">
        <f>SUM(E22:AP22)</f>
        <v>6</v>
      </c>
      <c r="AT22" s="349">
        <f>SUM(AA3:AA37)</f>
        <v>0</v>
      </c>
      <c r="AU22" s="351"/>
      <c r="AV22" s="226">
        <f t="shared" si="0"/>
        <v>6</v>
      </c>
      <c r="AW22" s="260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</row>
    <row r="23" spans="1:196" s="192" customFormat="1" ht="23.25">
      <c r="A23" s="212">
        <v>3</v>
      </c>
      <c r="B23" s="213" t="s">
        <v>258</v>
      </c>
      <c r="C23" s="214" t="s">
        <v>0</v>
      </c>
      <c r="D23" s="378" t="s">
        <v>192</v>
      </c>
      <c r="E23" s="383">
        <v>4</v>
      </c>
      <c r="F23" s="218">
        <v>5</v>
      </c>
      <c r="G23" s="217"/>
      <c r="H23" s="305">
        <v>5</v>
      </c>
      <c r="I23" s="245"/>
      <c r="J23" s="242"/>
      <c r="K23" s="243"/>
      <c r="L23" s="243"/>
      <c r="M23" s="242"/>
      <c r="N23" s="243"/>
      <c r="O23" s="242"/>
      <c r="P23" s="242"/>
      <c r="Q23" s="218"/>
      <c r="R23" s="218"/>
      <c r="S23" s="218"/>
      <c r="T23" s="218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0"/>
      <c r="AF23" s="220"/>
      <c r="AG23" s="219"/>
      <c r="AH23" s="218"/>
      <c r="AI23" s="218"/>
      <c r="AJ23" s="218"/>
      <c r="AK23" s="220"/>
      <c r="AL23" s="220"/>
      <c r="AM23" s="220"/>
      <c r="AN23" s="220"/>
      <c r="AO23" s="220"/>
      <c r="AP23" s="220"/>
      <c r="AQ23" s="258"/>
      <c r="AR23" s="347"/>
      <c r="AS23" s="348">
        <f>SUM(E23:AP23)</f>
        <v>14</v>
      </c>
      <c r="AT23" s="349">
        <f>SUM(AB3:AB37)</f>
        <v>0</v>
      </c>
      <c r="AU23" s="351"/>
      <c r="AV23" s="226">
        <f t="shared" si="0"/>
        <v>14</v>
      </c>
      <c r="AW23" s="260"/>
    </row>
    <row r="24" spans="1:196" s="192" customFormat="1" ht="22.5" customHeight="1">
      <c r="A24" s="212">
        <v>4</v>
      </c>
      <c r="B24" s="284" t="s">
        <v>188</v>
      </c>
      <c r="C24" s="230" t="s">
        <v>1</v>
      </c>
      <c r="D24" s="415" t="s">
        <v>189</v>
      </c>
      <c r="E24" s="231">
        <v>5</v>
      </c>
      <c r="F24" s="219">
        <v>5</v>
      </c>
      <c r="G24" s="219">
        <v>3</v>
      </c>
      <c r="H24" s="418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0"/>
      <c r="AF24" s="220"/>
      <c r="AG24" s="219"/>
      <c r="AH24" s="218"/>
      <c r="AI24" s="218"/>
      <c r="AJ24" s="218"/>
      <c r="AK24" s="220"/>
      <c r="AL24" s="220"/>
      <c r="AM24" s="220"/>
      <c r="AN24" s="220"/>
      <c r="AO24" s="220"/>
      <c r="AP24" s="220"/>
      <c r="AQ24" s="258"/>
      <c r="AR24" s="347"/>
      <c r="AS24" s="348">
        <f>SUM(E24:AP24)</f>
        <v>13</v>
      </c>
      <c r="AT24" s="349">
        <f>SUM(AC3:AC37)</f>
        <v>0</v>
      </c>
      <c r="AU24" s="351"/>
      <c r="AV24" s="226">
        <f t="shared" si="0"/>
        <v>13</v>
      </c>
      <c r="AW24" s="261"/>
    </row>
    <row r="25" spans="1:196" s="264" customFormat="1" ht="24" thickBot="1">
      <c r="A25" s="212"/>
      <c r="B25" s="379"/>
      <c r="C25" s="371"/>
      <c r="D25" s="376"/>
      <c r="E25" s="285"/>
      <c r="F25" s="242"/>
      <c r="G25" s="242"/>
      <c r="H25" s="242"/>
      <c r="I25" s="242"/>
      <c r="J25" s="242"/>
      <c r="K25" s="242"/>
      <c r="L25" s="242"/>
      <c r="M25" s="242"/>
      <c r="N25" s="243"/>
      <c r="O25" s="242"/>
      <c r="P25" s="242"/>
      <c r="Q25" s="242"/>
      <c r="R25" s="242"/>
      <c r="S25" s="242"/>
      <c r="T25" s="242"/>
      <c r="U25" s="245"/>
      <c r="V25" s="229"/>
      <c r="W25" s="229"/>
      <c r="X25" s="229"/>
      <c r="Y25" s="229"/>
      <c r="Z25" s="229"/>
      <c r="AA25" s="229"/>
      <c r="AB25" s="229"/>
      <c r="AC25" s="229"/>
      <c r="AD25" s="229"/>
      <c r="AE25" s="220"/>
      <c r="AF25" s="220"/>
      <c r="AG25" s="219"/>
      <c r="AH25" s="218"/>
      <c r="AI25" s="218"/>
      <c r="AJ25" s="218"/>
      <c r="AK25" s="220"/>
      <c r="AL25" s="220"/>
      <c r="AM25" s="220"/>
      <c r="AN25" s="220"/>
      <c r="AO25" s="220"/>
      <c r="AP25" s="220"/>
      <c r="AQ25" s="262"/>
      <c r="AR25" s="350"/>
      <c r="AS25" s="348">
        <f>SUM(E25:AP25)</f>
        <v>0</v>
      </c>
      <c r="AT25" s="349">
        <f>SUM(AD3:AD37)</f>
        <v>0</v>
      </c>
      <c r="AU25" s="351"/>
      <c r="AV25" s="226">
        <f t="shared" si="0"/>
        <v>0</v>
      </c>
      <c r="AW25" s="261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</row>
    <row r="26" spans="1:196" s="264" customFormat="1" ht="24" thickBot="1">
      <c r="A26" s="212">
        <v>7</v>
      </c>
      <c r="B26" s="312"/>
      <c r="C26" s="371"/>
      <c r="D26" s="373"/>
      <c r="E26" s="311"/>
      <c r="F26" s="297"/>
      <c r="G26" s="297"/>
      <c r="H26" s="297"/>
      <c r="I26" s="242"/>
      <c r="J26" s="286"/>
      <c r="K26" s="242"/>
      <c r="L26" s="242"/>
      <c r="M26" s="242"/>
      <c r="N26" s="242"/>
      <c r="O26" s="242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0"/>
      <c r="AF26" s="220"/>
      <c r="AG26" s="219"/>
      <c r="AH26" s="218"/>
      <c r="AI26" s="218"/>
      <c r="AJ26" s="218"/>
      <c r="AK26" s="220"/>
      <c r="AL26" s="220"/>
      <c r="AM26" s="220"/>
      <c r="AN26" s="220"/>
      <c r="AO26" s="220"/>
      <c r="AP26" s="220"/>
      <c r="AQ26" s="262"/>
      <c r="AR26" s="350"/>
      <c r="AS26" s="348">
        <f>SUM(E26:AP26)</f>
        <v>0</v>
      </c>
      <c r="AT26" s="349">
        <f>SUM(AD4:AD38)</f>
        <v>0</v>
      </c>
      <c r="AU26" s="351"/>
      <c r="AV26" s="226">
        <f t="shared" si="0"/>
        <v>0</v>
      </c>
      <c r="AW26" s="261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</row>
    <row r="27" spans="1:196" s="192" customFormat="1" ht="23.25" customHeight="1">
      <c r="A27" s="212">
        <v>8</v>
      </c>
      <c r="B27" s="313"/>
      <c r="C27" s="371"/>
      <c r="D27" s="376"/>
      <c r="E27" s="287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45"/>
      <c r="AH27" s="242"/>
      <c r="AI27" s="242"/>
      <c r="AJ27" s="242"/>
      <c r="AK27" s="229"/>
      <c r="AL27" s="229"/>
      <c r="AM27" s="229"/>
      <c r="AN27" s="229"/>
      <c r="AO27" s="229"/>
      <c r="AP27" s="220"/>
      <c r="AQ27" s="262"/>
      <c r="AR27" s="350"/>
      <c r="AS27" s="348">
        <f>SUM(E27:AP27)</f>
        <v>0</v>
      </c>
      <c r="AT27" s="349">
        <f>SUM(AE3:AE37)</f>
        <v>0</v>
      </c>
      <c r="AU27" s="351"/>
      <c r="AV27" s="226">
        <f t="shared" si="0"/>
        <v>0</v>
      </c>
      <c r="AW27" s="261"/>
    </row>
    <row r="28" spans="1:196" s="192" customFormat="1" ht="23.25" customHeight="1">
      <c r="A28" s="212">
        <v>9</v>
      </c>
      <c r="B28" s="377"/>
      <c r="C28" s="371"/>
      <c r="D28" s="376"/>
      <c r="E28" s="285"/>
      <c r="F28" s="242"/>
      <c r="G28" s="242"/>
      <c r="H28" s="242"/>
      <c r="I28" s="286"/>
      <c r="J28" s="242"/>
      <c r="K28" s="242"/>
      <c r="L28" s="242"/>
      <c r="M28" s="242"/>
      <c r="N28" s="242"/>
      <c r="O28" s="242"/>
      <c r="P28" s="229"/>
      <c r="Q28" s="229"/>
      <c r="R28" s="229"/>
      <c r="S28" s="229"/>
      <c r="T28" s="229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9"/>
      <c r="AF28" s="229"/>
      <c r="AG28" s="245"/>
      <c r="AH28" s="242"/>
      <c r="AI28" s="242"/>
      <c r="AJ28" s="242"/>
      <c r="AK28" s="229"/>
      <c r="AL28" s="229"/>
      <c r="AM28" s="229"/>
      <c r="AN28" s="229"/>
      <c r="AO28" s="229"/>
      <c r="AP28" s="220"/>
      <c r="AQ28" s="262"/>
      <c r="AR28" s="350"/>
      <c r="AS28" s="348">
        <f>SUM(E28:AP28)</f>
        <v>0</v>
      </c>
      <c r="AT28" s="351">
        <f>SUM(AF3:AF37)</f>
        <v>0</v>
      </c>
      <c r="AU28" s="351"/>
      <c r="AV28" s="226">
        <f t="shared" si="0"/>
        <v>0</v>
      </c>
      <c r="AW28" s="261"/>
    </row>
    <row r="29" spans="1:196" s="233" customFormat="1" ht="23.25" customHeight="1" thickBot="1">
      <c r="A29" s="212">
        <v>10</v>
      </c>
      <c r="B29" s="416"/>
      <c r="C29" s="416"/>
      <c r="D29" s="417"/>
      <c r="E29" s="229"/>
      <c r="F29" s="229"/>
      <c r="G29" s="229"/>
      <c r="H29" s="229"/>
      <c r="I29" s="221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3"/>
      <c r="X29" s="223"/>
      <c r="Y29" s="223"/>
      <c r="Z29" s="223"/>
      <c r="AA29" s="219"/>
      <c r="AB29" s="219"/>
      <c r="AC29" s="219"/>
      <c r="AD29" s="219"/>
      <c r="AE29" s="245"/>
      <c r="AF29" s="245"/>
      <c r="AG29" s="245"/>
      <c r="AH29" s="242"/>
      <c r="AI29" s="242"/>
      <c r="AJ29" s="242"/>
      <c r="AK29" s="229"/>
      <c r="AL29" s="229"/>
      <c r="AM29" s="229"/>
      <c r="AN29" s="229"/>
      <c r="AO29" s="229"/>
      <c r="AP29" s="220"/>
      <c r="AQ29" s="262"/>
      <c r="AR29" s="263"/>
      <c r="AS29" s="259">
        <f>SUM(E29:AP29)</f>
        <v>0</v>
      </c>
      <c r="AT29" s="267">
        <f>SUM(AG3:AG37)</f>
        <v>0</v>
      </c>
      <c r="AU29" s="267"/>
      <c r="AV29" s="226">
        <f t="shared" si="0"/>
        <v>0</v>
      </c>
      <c r="AW29" s="261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</row>
    <row r="30" spans="1:196" s="192" customFormat="1" ht="23.25" customHeight="1">
      <c r="A30" s="212">
        <v>11</v>
      </c>
      <c r="B30" s="265"/>
      <c r="C30" s="265"/>
      <c r="D30" s="266"/>
      <c r="E30" s="221"/>
      <c r="F30" s="221"/>
      <c r="G30" s="221"/>
      <c r="H30" s="221"/>
      <c r="I30" s="221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8"/>
      <c r="X30" s="228"/>
      <c r="Y30" s="228"/>
      <c r="Z30" s="228"/>
      <c r="AA30" s="218"/>
      <c r="AB30" s="218"/>
      <c r="AC30" s="218"/>
      <c r="AD30" s="218"/>
      <c r="AE30" s="242"/>
      <c r="AF30" s="242"/>
      <c r="AG30" s="242"/>
      <c r="AH30" s="242"/>
      <c r="AI30" s="242"/>
      <c r="AJ30" s="242"/>
      <c r="AK30" s="229"/>
      <c r="AL30" s="229"/>
      <c r="AM30" s="229"/>
      <c r="AN30" s="229"/>
      <c r="AO30" s="229"/>
      <c r="AP30" s="220"/>
      <c r="AQ30" s="262"/>
      <c r="AR30" s="263"/>
      <c r="AS30" s="259">
        <f>SUM(E30:AP30)</f>
        <v>0</v>
      </c>
      <c r="AT30" s="267">
        <f>SUM(AH3:AH37)</f>
        <v>0</v>
      </c>
      <c r="AU30" s="267"/>
      <c r="AV30" s="226">
        <f t="shared" si="0"/>
        <v>0</v>
      </c>
      <c r="AW30" s="261"/>
    </row>
    <row r="31" spans="1:196" s="192" customFormat="1" ht="23.25" customHeight="1">
      <c r="A31" s="212">
        <v>12</v>
      </c>
      <c r="B31" s="265"/>
      <c r="C31" s="265"/>
      <c r="D31" s="266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49"/>
      <c r="AB31" s="249"/>
      <c r="AC31" s="249"/>
      <c r="AD31" s="249"/>
      <c r="AE31" s="246"/>
      <c r="AF31" s="246"/>
      <c r="AG31" s="246"/>
      <c r="AH31" s="246"/>
      <c r="AI31" s="246"/>
      <c r="AJ31" s="246"/>
      <c r="AK31" s="229"/>
      <c r="AL31" s="229"/>
      <c r="AM31" s="229"/>
      <c r="AN31" s="229"/>
      <c r="AO31" s="229"/>
      <c r="AP31" s="220"/>
      <c r="AQ31" s="262"/>
      <c r="AR31" s="263"/>
      <c r="AS31" s="259">
        <f>SUM(E31:AP31)</f>
        <v>0</v>
      </c>
      <c r="AT31" s="267">
        <f>SUM(AI3:AI37)</f>
        <v>0</v>
      </c>
      <c r="AU31" s="267"/>
      <c r="AV31" s="226">
        <f t="shared" si="0"/>
        <v>0</v>
      </c>
      <c r="AW31" s="261"/>
    </row>
    <row r="32" spans="1:196" s="264" customFormat="1" ht="23.25" customHeight="1" thickBot="1">
      <c r="A32" s="248">
        <v>13</v>
      </c>
      <c r="B32" s="265"/>
      <c r="C32" s="265"/>
      <c r="D32" s="266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49"/>
      <c r="AB32" s="249"/>
      <c r="AC32" s="249"/>
      <c r="AD32" s="249"/>
      <c r="AE32" s="246"/>
      <c r="AF32" s="246"/>
      <c r="AG32" s="246"/>
      <c r="AH32" s="246"/>
      <c r="AI32" s="246"/>
      <c r="AJ32" s="246"/>
      <c r="AK32" s="229"/>
      <c r="AL32" s="229"/>
      <c r="AM32" s="229"/>
      <c r="AN32" s="229"/>
      <c r="AO32" s="229"/>
      <c r="AP32" s="220"/>
      <c r="AQ32" s="262"/>
      <c r="AR32" s="263"/>
      <c r="AS32" s="259">
        <f>SUM(E32:AP32)</f>
        <v>0</v>
      </c>
      <c r="AT32" s="267">
        <f>SUM(AJ3:AJ37)</f>
        <v>0</v>
      </c>
      <c r="AU32" s="267"/>
      <c r="AV32" s="226">
        <f t="shared" si="0"/>
        <v>0</v>
      </c>
      <c r="AW32" s="261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</row>
    <row r="33" spans="1:196" ht="23.25" customHeight="1">
      <c r="A33" s="250">
        <v>14</v>
      </c>
      <c r="B33" s="270"/>
      <c r="C33" s="270"/>
      <c r="D33" s="266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0"/>
      <c r="AB33" s="220"/>
      <c r="AC33" s="220"/>
      <c r="AD33" s="220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0"/>
      <c r="AQ33" s="271"/>
      <c r="AR33" s="272"/>
      <c r="AS33" s="273">
        <f>SUM(E33:AP33)</f>
        <v>0</v>
      </c>
      <c r="AT33" s="274">
        <f>SUM(AK3:AK37)</f>
        <v>0</v>
      </c>
      <c r="AU33" s="274"/>
      <c r="AV33" s="226">
        <f t="shared" si="0"/>
        <v>0</v>
      </c>
      <c r="AW33" s="257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</row>
    <row r="34" spans="1:196" ht="23.25" hidden="1" customHeight="1">
      <c r="A34" s="268"/>
      <c r="B34" s="265"/>
      <c r="C34" s="265"/>
      <c r="D34" s="26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0"/>
      <c r="AB34" s="220"/>
      <c r="AC34" s="220"/>
      <c r="AD34" s="220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0"/>
      <c r="AQ34" s="275"/>
      <c r="AR34" s="276"/>
      <c r="AS34" s="259">
        <f>SUM(E34:AP34)</f>
        <v>0</v>
      </c>
      <c r="AT34" s="267">
        <f>SUM(AL3:AL37)</f>
        <v>0</v>
      </c>
      <c r="AU34" s="267"/>
      <c r="AV34" s="226">
        <f t="shared" si="0"/>
        <v>0</v>
      </c>
      <c r="AW34" s="260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</row>
    <row r="35" spans="1:196" ht="23.25" hidden="1" customHeight="1">
      <c r="A35" s="268"/>
      <c r="B35" s="277"/>
      <c r="C35" s="277"/>
      <c r="D35" s="278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0"/>
      <c r="AB35" s="220"/>
      <c r="AC35" s="220"/>
      <c r="AD35" s="220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0"/>
      <c r="AQ35" s="275"/>
      <c r="AR35" s="276"/>
      <c r="AS35" s="259">
        <f>SUM(E35:AP35)</f>
        <v>0</v>
      </c>
      <c r="AT35" s="267">
        <f>SUM(AM3:AM37)</f>
        <v>0</v>
      </c>
      <c r="AU35" s="267"/>
      <c r="AV35" s="226">
        <f t="shared" si="0"/>
        <v>0</v>
      </c>
      <c r="AW35" s="260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</row>
    <row r="36" spans="1:196" ht="23.25" hidden="1" customHeight="1">
      <c r="A36" s="268"/>
      <c r="B36" s="265"/>
      <c r="C36" s="265"/>
      <c r="D36" s="279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0"/>
      <c r="AB36" s="220"/>
      <c r="AC36" s="220"/>
      <c r="AD36" s="220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0"/>
      <c r="AQ36" s="275"/>
      <c r="AR36" s="276"/>
      <c r="AS36" s="259">
        <f>SUM(E36:AP36)</f>
        <v>0</v>
      </c>
      <c r="AT36" s="267">
        <f>SUM(AN3:AN37)</f>
        <v>0</v>
      </c>
      <c r="AU36" s="267"/>
      <c r="AV36" s="226">
        <f t="shared" si="0"/>
        <v>0</v>
      </c>
      <c r="AW36" s="260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</row>
    <row r="37" spans="1:196" ht="23.25" hidden="1" customHeight="1">
      <c r="A37" s="268"/>
      <c r="B37" s="280"/>
      <c r="C37" s="280"/>
      <c r="D37" s="279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0"/>
      <c r="AB37" s="220"/>
      <c r="AC37" s="220"/>
      <c r="AD37" s="220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0"/>
      <c r="AQ37" s="275"/>
      <c r="AR37" s="276"/>
      <c r="AS37" s="259">
        <f>SUM(E37:AP37)</f>
        <v>0</v>
      </c>
      <c r="AT37" s="267">
        <f>SUM(AO3:AO37)</f>
        <v>0</v>
      </c>
      <c r="AU37" s="267"/>
      <c r="AV37" s="226">
        <f t="shared" si="0"/>
        <v>0</v>
      </c>
      <c r="AW37" s="260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</row>
    <row r="38" spans="1:196" s="192" customFormat="1" ht="24.95" customHeight="1"/>
    <row r="39" spans="1:196" s="192" customFormat="1" ht="24.95" customHeight="1"/>
    <row r="40" spans="1:196" s="192" customFormat="1" ht="24.95" customHeight="1"/>
    <row r="41" spans="1:196" s="192" customFormat="1" ht="24.95" customHeight="1"/>
    <row r="42" spans="1:196" s="192" customFormat="1" ht="24.95" customHeight="1"/>
    <row r="43" spans="1:196" s="192" customFormat="1" ht="24.95" customHeight="1"/>
    <row r="44" spans="1:196" s="192" customFormat="1" ht="24.95" customHeight="1">
      <c r="K44" s="281"/>
      <c r="L44" s="281"/>
      <c r="Y44" s="282"/>
    </row>
    <row r="45" spans="1:196" s="192" customFormat="1" ht="24.95" customHeight="1"/>
    <row r="46" spans="1:196" s="192" customFormat="1" ht="24.95" customHeight="1"/>
    <row r="47" spans="1:196" s="192" customFormat="1" ht="24.95" customHeight="1"/>
    <row r="48" spans="1:196" s="192" customFormat="1" ht="24.95" customHeight="1"/>
    <row r="49" spans="9:9" s="192" customFormat="1" ht="24.95" customHeight="1"/>
    <row r="50" spans="9:9" s="192" customFormat="1" ht="24.95" customHeight="1"/>
    <row r="51" spans="9:9" s="192" customFormat="1" ht="24.95" customHeight="1"/>
    <row r="52" spans="9:9" s="192" customFormat="1" ht="24.95" customHeight="1"/>
    <row r="53" spans="9:9" s="192" customFormat="1" ht="24.95" customHeight="1"/>
    <row r="54" spans="9:9" s="192" customFormat="1" ht="24.95" customHeight="1"/>
    <row r="55" spans="9:9" s="192" customFormat="1" ht="24.95" customHeight="1"/>
    <row r="56" spans="9:9" s="192" customFormat="1" ht="24.95" customHeight="1"/>
    <row r="57" spans="9:9" s="192" customFormat="1" ht="24.95" customHeight="1"/>
    <row r="58" spans="9:9" s="192" customFormat="1" ht="24.95" customHeight="1"/>
    <row r="59" spans="9:9" s="192" customFormat="1" ht="24.95" customHeight="1"/>
    <row r="60" spans="9:9" s="192" customFormat="1" ht="24.95" customHeight="1"/>
    <row r="61" spans="9:9" s="192" customFormat="1" ht="24.95" customHeight="1">
      <c r="I61" s="283"/>
    </row>
    <row r="62" spans="9:9" s="192" customFormat="1" ht="24.95" customHeight="1"/>
    <row r="63" spans="9:9" s="192" customFormat="1" ht="24.95" customHeight="1"/>
    <row r="64" spans="9:9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  <row r="218" s="192" customFormat="1" ht="24.95" customHeight="1"/>
    <row r="219" s="192" customFormat="1" ht="24.95" customHeight="1"/>
    <row r="220" s="192" customFormat="1" ht="24.95" customHeight="1"/>
  </sheetData>
  <mergeCells count="1">
    <mergeCell ref="AW1:AW2"/>
  </mergeCells>
  <conditionalFormatting sqref="AE12:AG13">
    <cfRule type="cellIs" dxfId="83" priority="15" stopIfTrue="1" operator="equal">
      <formula>5</formula>
    </cfRule>
  </conditionalFormatting>
  <conditionalFormatting sqref="E29:W38 U15:W25 P26:W28 E3:T14">
    <cfRule type="cellIs" dxfId="82" priority="14" stopIfTrue="1" operator="equal">
      <formula>5</formula>
    </cfRule>
  </conditionalFormatting>
  <conditionalFormatting sqref="U6:AD13 U14:X14 Z14:AD14 U3:W5 AA3:AD5">
    <cfRule type="cellIs" dxfId="81" priority="13" stopIfTrue="1" operator="equal">
      <formula>5</formula>
    </cfRule>
  </conditionalFormatting>
  <conditionalFormatting sqref="P20:T25 I15:T19">
    <cfRule type="cellIs" dxfId="80" priority="12" stopIfTrue="1" operator="equal">
      <formula>5</formula>
    </cfRule>
  </conditionalFormatting>
  <conditionalFormatting sqref="AE15:AF16">
    <cfRule type="cellIs" dxfId="79" priority="11" stopIfTrue="1" operator="equal">
      <formula>5</formula>
    </cfRule>
  </conditionalFormatting>
  <conditionalFormatting sqref="AG17:AH19">
    <cfRule type="cellIs" dxfId="78" priority="10" stopIfTrue="1" operator="equal">
      <formula>5</formula>
    </cfRule>
  </conditionalFormatting>
  <conditionalFormatting sqref="E20:O20 E25:O25 I26:O28 I21:O24">
    <cfRule type="cellIs" dxfId="77" priority="9" stopIfTrue="1" operator="equal">
      <formula>5</formula>
    </cfRule>
  </conditionalFormatting>
  <conditionalFormatting sqref="X3:Z5">
    <cfRule type="cellIs" dxfId="76" priority="8" stopIfTrue="1" operator="equal">
      <formula>5</formula>
    </cfRule>
  </conditionalFormatting>
  <conditionalFormatting sqref="E26:H28">
    <cfRule type="cellIs" dxfId="75" priority="5" stopIfTrue="1" operator="equal">
      <formula>5</formula>
    </cfRule>
  </conditionalFormatting>
  <conditionalFormatting sqref="E19:H19">
    <cfRule type="cellIs" dxfId="74" priority="4" stopIfTrue="1" operator="equal">
      <formula>5</formula>
    </cfRule>
  </conditionalFormatting>
  <conditionalFormatting sqref="E15:H18">
    <cfRule type="cellIs" dxfId="73" priority="2" stopIfTrue="1" operator="equal">
      <formula>5</formula>
    </cfRule>
  </conditionalFormatting>
  <conditionalFormatting sqref="E21:H24">
    <cfRule type="cellIs" dxfId="7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5FC3-2173-46F7-88DE-090C4BCA9397}">
  <sheetPr>
    <tabColor theme="4"/>
  </sheetPr>
  <dimension ref="A1:GL217"/>
  <sheetViews>
    <sheetView topLeftCell="A7" zoomScale="75" zoomScaleNormal="75" workbookViewId="0">
      <selection activeCell="E10" sqref="E10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hidden="1" customWidth="1"/>
    <col min="12" max="13" width="4.125" hidden="1" customWidth="1"/>
    <col min="14" max="14" width="4.125" style="195" hidden="1" customWidth="1"/>
    <col min="15" max="18" width="4.125" style="192" hidden="1" customWidth="1"/>
    <col min="19" max="21" width="4.125" customWidth="1"/>
    <col min="22" max="22" width="4.125" style="195" customWidth="1"/>
    <col min="23" max="24" width="4.125" customWidth="1"/>
    <col min="25" max="25" width="4.125" style="195" customWidth="1"/>
    <col min="26" max="26" width="4.125" style="7" customWidth="1"/>
    <col min="27" max="27" width="4.125" customWidth="1"/>
    <col min="28" max="28" width="4.125" style="195" customWidth="1"/>
    <col min="29" max="30" width="4.125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193" t="s">
        <v>294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551.66666666666663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4</v>
      </c>
      <c r="W2" s="200">
        <v>5</v>
      </c>
      <c r="X2" s="200">
        <v>6</v>
      </c>
      <c r="Y2" s="200">
        <v>1</v>
      </c>
      <c r="Z2" s="200">
        <v>2</v>
      </c>
      <c r="AA2" s="200">
        <v>3</v>
      </c>
      <c r="AB2" s="200">
        <v>4</v>
      </c>
      <c r="AC2" s="200">
        <v>5</v>
      </c>
      <c r="AD2" s="200">
        <v>6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284" t="s">
        <v>264</v>
      </c>
      <c r="C3" s="214" t="s">
        <v>73</v>
      </c>
      <c r="D3" s="215" t="s">
        <v>220</v>
      </c>
      <c r="E3" s="205"/>
      <c r="F3" s="206">
        <v>5</v>
      </c>
      <c r="G3" s="206">
        <v>1</v>
      </c>
      <c r="H3" s="412"/>
      <c r="I3" s="288">
        <v>5</v>
      </c>
      <c r="J3" s="206">
        <v>5</v>
      </c>
      <c r="K3" s="206"/>
      <c r="L3" s="206"/>
      <c r="M3" s="242"/>
      <c r="N3" s="206"/>
      <c r="O3" s="303"/>
      <c r="P3" s="303"/>
      <c r="Q3" s="303"/>
      <c r="R3" s="303"/>
      <c r="S3" s="205"/>
      <c r="T3" s="206">
        <v>5</v>
      </c>
      <c r="U3" s="206">
        <v>3</v>
      </c>
      <c r="V3" s="412"/>
      <c r="W3" s="288">
        <v>5</v>
      </c>
      <c r="X3" s="206">
        <v>5</v>
      </c>
      <c r="Y3" s="205"/>
      <c r="Z3" s="206">
        <v>5</v>
      </c>
      <c r="AA3" s="206">
        <v>4</v>
      </c>
      <c r="AB3" s="412"/>
      <c r="AC3" s="288">
        <v>1</v>
      </c>
      <c r="AD3" s="206">
        <v>5</v>
      </c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>
        <v>8</v>
      </c>
      <c r="AP3" s="330">
        <v>4</v>
      </c>
      <c r="AQ3" s="331">
        <f>SUM(E3:AN3)</f>
        <v>49</v>
      </c>
      <c r="AR3" s="332">
        <f>SUM(E3:E34)</f>
        <v>34</v>
      </c>
      <c r="AS3" s="358">
        <f>SUM((AO3+AP3)+((AO3*100)/(AO3+AP3)+((((AQ3-AR3)+((AO3+AP3)*5))*50)/((AO3+AP3)*5))))</f>
        <v>141.16666666666669</v>
      </c>
      <c r="AT3" s="211">
        <f t="shared" ref="AT3:AT34" si="0">SUM(AQ3-AR3)</f>
        <v>15</v>
      </c>
      <c r="AU3" s="333" t="s">
        <v>243</v>
      </c>
      <c r="AV3" s="360">
        <f>AS3</f>
        <v>141.16666666666669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03" t="s">
        <v>194</v>
      </c>
      <c r="C4" s="214" t="s">
        <v>73</v>
      </c>
      <c r="D4" s="380" t="s">
        <v>192</v>
      </c>
      <c r="E4" s="216">
        <v>0</v>
      </c>
      <c r="F4" s="217"/>
      <c r="G4" s="218">
        <v>1</v>
      </c>
      <c r="H4" s="409"/>
      <c r="I4" s="218">
        <v>2</v>
      </c>
      <c r="J4" s="218">
        <v>5</v>
      </c>
      <c r="K4" s="218"/>
      <c r="L4" s="218"/>
      <c r="M4" s="242"/>
      <c r="N4" s="218"/>
      <c r="O4" s="304"/>
      <c r="P4" s="304"/>
      <c r="Q4" s="304"/>
      <c r="R4" s="304"/>
      <c r="S4" s="216">
        <v>1</v>
      </c>
      <c r="T4" s="217"/>
      <c r="U4" s="218">
        <v>0</v>
      </c>
      <c r="V4" s="409"/>
      <c r="W4" s="218">
        <v>0</v>
      </c>
      <c r="X4" s="218">
        <v>5</v>
      </c>
      <c r="Y4" s="216">
        <v>0</v>
      </c>
      <c r="Z4" s="217"/>
      <c r="AA4" s="218">
        <v>0</v>
      </c>
      <c r="AB4" s="409"/>
      <c r="AC4" s="218">
        <v>3</v>
      </c>
      <c r="AD4" s="218">
        <v>4</v>
      </c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2</v>
      </c>
      <c r="AP4" s="338">
        <v>10</v>
      </c>
      <c r="AQ4" s="339">
        <f>SUM(E4:AN4)</f>
        <v>21</v>
      </c>
      <c r="AR4" s="340">
        <f>SUM(F3:F34)</f>
        <v>56</v>
      </c>
      <c r="AS4" s="358">
        <f t="shared" ref="AS4:AS11" si="1">SUM((AO4+AP4)+((AO4*100)/(AO4+AP4)+((((AQ4-AR4)+((AO4+AP4)*5))*50)/((AO4+AP4)*5))))</f>
        <v>49.5</v>
      </c>
      <c r="AT4" s="226">
        <f t="shared" si="0"/>
        <v>-35</v>
      </c>
      <c r="AU4" s="341" t="s">
        <v>242</v>
      </c>
      <c r="AV4" s="360">
        <f t="shared" ref="AV4:AV11" si="2">AS4</f>
        <v>49.5</v>
      </c>
    </row>
    <row r="5" spans="1:194" s="192" customFormat="1" ht="22.5">
      <c r="A5" s="212">
        <v>3</v>
      </c>
      <c r="B5" s="213" t="s">
        <v>123</v>
      </c>
      <c r="C5" s="214" t="s">
        <v>73</v>
      </c>
      <c r="D5" s="215" t="s">
        <v>220</v>
      </c>
      <c r="E5" s="216">
        <v>5</v>
      </c>
      <c r="F5" s="218">
        <v>5</v>
      </c>
      <c r="G5" s="217"/>
      <c r="H5" s="409"/>
      <c r="I5" s="218">
        <v>5</v>
      </c>
      <c r="J5" s="218">
        <v>5</v>
      </c>
      <c r="K5" s="228"/>
      <c r="L5" s="218"/>
      <c r="M5" s="242"/>
      <c r="N5" s="218"/>
      <c r="O5" s="304"/>
      <c r="P5" s="304"/>
      <c r="Q5" s="304"/>
      <c r="R5" s="304"/>
      <c r="S5" s="216">
        <v>5</v>
      </c>
      <c r="T5" s="218">
        <v>5</v>
      </c>
      <c r="U5" s="217"/>
      <c r="V5" s="409"/>
      <c r="W5" s="218">
        <v>5</v>
      </c>
      <c r="X5" s="218">
        <v>5</v>
      </c>
      <c r="Y5" s="216">
        <v>5</v>
      </c>
      <c r="Z5" s="218">
        <v>5</v>
      </c>
      <c r="AA5" s="217"/>
      <c r="AB5" s="409"/>
      <c r="AC5" s="218">
        <v>5</v>
      </c>
      <c r="AD5" s="218">
        <v>5</v>
      </c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12</v>
      </c>
      <c r="AP5" s="338">
        <v>0</v>
      </c>
      <c r="AQ5" s="339">
        <f>SUM(E5:AN5)</f>
        <v>60</v>
      </c>
      <c r="AR5" s="340">
        <f>SUM(G3:G34)</f>
        <v>19</v>
      </c>
      <c r="AS5" s="358">
        <f t="shared" si="1"/>
        <v>196.16666666666669</v>
      </c>
      <c r="AT5" s="226">
        <f t="shared" si="0"/>
        <v>41</v>
      </c>
      <c r="AU5" s="341" t="s">
        <v>245</v>
      </c>
      <c r="AV5" s="360">
        <f t="shared" si="2"/>
        <v>196.16666666666669</v>
      </c>
    </row>
    <row r="6" spans="1:194" s="233" customFormat="1" ht="23.25" thickBot="1">
      <c r="A6" s="212">
        <v>4</v>
      </c>
      <c r="B6" s="284" t="s">
        <v>284</v>
      </c>
      <c r="C6" s="230" t="s">
        <v>73</v>
      </c>
      <c r="D6" s="215" t="s">
        <v>77</v>
      </c>
      <c r="E6" s="408"/>
      <c r="F6" s="409"/>
      <c r="G6" s="409"/>
      <c r="H6" s="232"/>
      <c r="I6" s="410"/>
      <c r="J6" s="410"/>
      <c r="K6" s="410"/>
      <c r="L6" s="410"/>
      <c r="M6" s="410"/>
      <c r="N6" s="410"/>
      <c r="O6" s="411"/>
      <c r="P6" s="411"/>
      <c r="Q6" s="411"/>
      <c r="R6" s="411"/>
      <c r="S6" s="408"/>
      <c r="T6" s="409"/>
      <c r="U6" s="409"/>
      <c r="V6" s="232"/>
      <c r="W6" s="410"/>
      <c r="X6" s="410"/>
      <c r="Y6" s="408"/>
      <c r="Z6" s="409"/>
      <c r="AA6" s="409"/>
      <c r="AB6" s="232"/>
      <c r="AC6" s="410"/>
      <c r="AD6" s="410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/>
      <c r="AP6" s="338"/>
      <c r="AQ6" s="339">
        <f>SUM(E6:AN6)</f>
        <v>0</v>
      </c>
      <c r="AR6" s="340">
        <f>SUM(H3:H34)</f>
        <v>0</v>
      </c>
      <c r="AS6" s="358" t="e">
        <f t="shared" si="1"/>
        <v>#DIV/0!</v>
      </c>
      <c r="AT6" s="226">
        <f t="shared" si="0"/>
        <v>0</v>
      </c>
      <c r="AU6" s="341"/>
      <c r="AV6" s="360" t="s">
        <v>286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13" t="s">
        <v>285</v>
      </c>
      <c r="C7" s="214" t="s">
        <v>73</v>
      </c>
      <c r="D7" s="215" t="s">
        <v>88</v>
      </c>
      <c r="E7" s="231">
        <v>4</v>
      </c>
      <c r="F7" s="219">
        <v>5</v>
      </c>
      <c r="G7" s="219">
        <v>4</v>
      </c>
      <c r="H7" s="410"/>
      <c r="I7" s="217"/>
      <c r="J7" s="218">
        <v>5</v>
      </c>
      <c r="K7" s="218"/>
      <c r="L7" s="218"/>
      <c r="M7" s="242"/>
      <c r="N7" s="218"/>
      <c r="O7" s="304"/>
      <c r="P7" s="304"/>
      <c r="Q7" s="304"/>
      <c r="R7" s="304"/>
      <c r="S7" s="231">
        <v>3</v>
      </c>
      <c r="T7" s="219">
        <v>5</v>
      </c>
      <c r="U7" s="219">
        <v>0</v>
      </c>
      <c r="V7" s="410"/>
      <c r="W7" s="217"/>
      <c r="X7" s="218">
        <v>5</v>
      </c>
      <c r="Y7" s="231">
        <v>5</v>
      </c>
      <c r="Z7" s="219">
        <v>5</v>
      </c>
      <c r="AA7" s="219">
        <v>3</v>
      </c>
      <c r="AB7" s="410"/>
      <c r="AC7" s="217"/>
      <c r="AD7" s="218">
        <v>5</v>
      </c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>
        <v>7</v>
      </c>
      <c r="AP7" s="338">
        <v>5</v>
      </c>
      <c r="AQ7" s="339">
        <f>SUM(E7:AN7)</f>
        <v>49</v>
      </c>
      <c r="AR7" s="340">
        <f>SUM(I3:I34)</f>
        <v>33</v>
      </c>
      <c r="AS7" s="358">
        <f t="shared" si="1"/>
        <v>133.66666666666669</v>
      </c>
      <c r="AT7" s="226">
        <f t="shared" si="0"/>
        <v>16</v>
      </c>
      <c r="AU7" s="341" t="s">
        <v>249</v>
      </c>
      <c r="AV7" s="360">
        <f t="shared" si="2"/>
        <v>133.66666666666669</v>
      </c>
    </row>
    <row r="8" spans="1:194" s="192" customFormat="1" ht="22.5">
      <c r="A8" s="212">
        <v>6</v>
      </c>
      <c r="B8" s="444" t="s">
        <v>205</v>
      </c>
      <c r="C8" s="214" t="s">
        <v>73</v>
      </c>
      <c r="D8" s="215" t="s">
        <v>88</v>
      </c>
      <c r="E8" s="231">
        <v>2</v>
      </c>
      <c r="F8" s="219">
        <v>3</v>
      </c>
      <c r="G8" s="219">
        <v>0</v>
      </c>
      <c r="H8" s="410"/>
      <c r="I8" s="218">
        <v>1</v>
      </c>
      <c r="J8" s="217"/>
      <c r="K8" s="218"/>
      <c r="L8" s="218"/>
      <c r="M8" s="242"/>
      <c r="N8" s="218"/>
      <c r="O8" s="304"/>
      <c r="P8" s="304"/>
      <c r="Q8" s="304"/>
      <c r="R8" s="304"/>
      <c r="S8" s="231">
        <v>3</v>
      </c>
      <c r="T8" s="219">
        <v>3</v>
      </c>
      <c r="U8" s="219">
        <v>0</v>
      </c>
      <c r="V8" s="410"/>
      <c r="W8" s="218">
        <v>1</v>
      </c>
      <c r="X8" s="217"/>
      <c r="Y8" s="231">
        <v>1</v>
      </c>
      <c r="Z8" s="219">
        <v>5</v>
      </c>
      <c r="AA8" s="219">
        <v>3</v>
      </c>
      <c r="AB8" s="410"/>
      <c r="AC8" s="218">
        <v>0</v>
      </c>
      <c r="AD8" s="217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>
        <v>0</v>
      </c>
      <c r="AP8" s="338">
        <v>12</v>
      </c>
      <c r="AQ8" s="339">
        <f>SUM(E8:AN8)</f>
        <v>22</v>
      </c>
      <c r="AR8" s="340">
        <f>SUM(J3:J34)</f>
        <v>59</v>
      </c>
      <c r="AS8" s="358">
        <f t="shared" si="1"/>
        <v>31.166666666666668</v>
      </c>
      <c r="AT8" s="226">
        <f t="shared" si="0"/>
        <v>-37</v>
      </c>
      <c r="AU8" s="341" t="s">
        <v>251</v>
      </c>
      <c r="AV8" s="360">
        <f t="shared" si="2"/>
        <v>31.166666666666668</v>
      </c>
    </row>
    <row r="9" spans="1:194" s="233" customFormat="1" ht="23.25" thickBot="1">
      <c r="A9" s="212">
        <v>7</v>
      </c>
      <c r="B9" s="284"/>
      <c r="C9" s="214"/>
      <c r="D9" s="215"/>
      <c r="E9" s="216"/>
      <c r="F9" s="218"/>
      <c r="G9" s="228"/>
      <c r="H9" s="218"/>
      <c r="I9" s="236"/>
      <c r="J9" s="242"/>
      <c r="K9" s="217"/>
      <c r="L9" s="218"/>
      <c r="M9" s="242"/>
      <c r="N9" s="218"/>
      <c r="O9" s="304"/>
      <c r="P9" s="304"/>
      <c r="Q9" s="304"/>
      <c r="R9" s="304"/>
      <c r="S9" s="216"/>
      <c r="T9" s="218"/>
      <c r="U9" s="228"/>
      <c r="V9" s="218"/>
      <c r="W9" s="236"/>
      <c r="X9" s="218"/>
      <c r="Y9" s="242"/>
      <c r="Z9" s="242"/>
      <c r="AA9" s="242"/>
      <c r="AB9" s="343"/>
      <c r="AC9" s="342"/>
      <c r="AD9" s="342"/>
      <c r="AE9" s="342"/>
      <c r="AF9" s="238"/>
      <c r="AG9" s="238"/>
      <c r="AH9" s="222"/>
      <c r="AI9" s="222"/>
      <c r="AJ9" s="222"/>
      <c r="AK9" s="222"/>
      <c r="AL9" s="222"/>
      <c r="AM9" s="222"/>
      <c r="AN9" s="344"/>
      <c r="AO9" s="337"/>
      <c r="AP9" s="338"/>
      <c r="AQ9" s="339">
        <f>SUM(E9:AN9)</f>
        <v>0</v>
      </c>
      <c r="AR9" s="340">
        <f>SUM(K3:K34)</f>
        <v>0</v>
      </c>
      <c r="AS9" s="358" t="e">
        <f t="shared" si="1"/>
        <v>#DIV/0!</v>
      </c>
      <c r="AT9" s="226">
        <f t="shared" si="0"/>
        <v>0</v>
      </c>
      <c r="AU9" s="341"/>
      <c r="AV9" s="360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13"/>
      <c r="C10" s="214"/>
      <c r="D10" s="234"/>
      <c r="E10" s="216"/>
      <c r="F10" s="218"/>
      <c r="G10" s="218"/>
      <c r="H10" s="218"/>
      <c r="I10" s="218"/>
      <c r="J10" s="218"/>
      <c r="K10" s="218"/>
      <c r="L10" s="242"/>
      <c r="M10" s="242"/>
      <c r="N10" s="242"/>
      <c r="O10" s="305"/>
      <c r="P10" s="305"/>
      <c r="Q10" s="305"/>
      <c r="R10" s="305"/>
      <c r="S10" s="285"/>
      <c r="T10" s="242"/>
      <c r="U10" s="242"/>
      <c r="V10" s="242"/>
      <c r="W10" s="242"/>
      <c r="X10" s="242"/>
      <c r="Y10" s="242"/>
      <c r="Z10" s="242"/>
      <c r="AA10" s="242"/>
      <c r="AB10" s="246"/>
      <c r="AC10" s="342"/>
      <c r="AD10" s="342"/>
      <c r="AE10" s="342"/>
      <c r="AF10" s="238"/>
      <c r="AG10" s="238"/>
      <c r="AH10" s="222"/>
      <c r="AI10" s="222"/>
      <c r="AJ10" s="222"/>
      <c r="AK10" s="222"/>
      <c r="AL10" s="222"/>
      <c r="AM10" s="222"/>
      <c r="AN10" s="344"/>
      <c r="AO10" s="337"/>
      <c r="AP10" s="338"/>
      <c r="AQ10" s="339">
        <f>SUM(E10:AN10)</f>
        <v>0</v>
      </c>
      <c r="AR10" s="340">
        <f>SUM(L3:L34)</f>
        <v>31</v>
      </c>
      <c r="AS10" s="358" t="e">
        <f t="shared" si="1"/>
        <v>#DIV/0!</v>
      </c>
      <c r="AT10" s="226">
        <f t="shared" si="0"/>
        <v>-31</v>
      </c>
      <c r="AU10" s="341"/>
      <c r="AV10" s="360"/>
    </row>
    <row r="11" spans="1:194" s="192" customFormat="1" ht="23.25" thickBot="1">
      <c r="A11" s="212"/>
      <c r="B11" s="382" t="s">
        <v>254</v>
      </c>
      <c r="C11" s="214"/>
      <c r="D11" s="234"/>
      <c r="E11" s="285"/>
      <c r="F11" s="242"/>
      <c r="G11" s="242"/>
      <c r="H11" s="286"/>
      <c r="I11" s="242"/>
      <c r="J11" s="242"/>
      <c r="K11" s="242"/>
      <c r="L11" s="242"/>
      <c r="M11" s="242"/>
      <c r="N11" s="242"/>
      <c r="O11" s="305"/>
      <c r="P11" s="305"/>
      <c r="Q11" s="305"/>
      <c r="R11" s="305"/>
      <c r="S11" s="285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42"/>
      <c r="AE11" s="342"/>
      <c r="AF11" s="246"/>
      <c r="AG11" s="246"/>
      <c r="AH11" s="239"/>
      <c r="AI11" s="239"/>
      <c r="AJ11" s="239"/>
      <c r="AK11" s="239"/>
      <c r="AL11" s="239"/>
      <c r="AM11" s="239"/>
      <c r="AN11" s="345"/>
      <c r="AO11" s="337"/>
      <c r="AP11" s="338"/>
      <c r="AQ11" s="339">
        <f>SUM(E11:AN11)</f>
        <v>0</v>
      </c>
      <c r="AR11" s="340">
        <f>SUM(M3:M34)</f>
        <v>39</v>
      </c>
      <c r="AS11" s="358" t="e">
        <f t="shared" si="1"/>
        <v>#DIV/0!</v>
      </c>
      <c r="AT11" s="226">
        <f t="shared" si="0"/>
        <v>-39</v>
      </c>
      <c r="AU11" s="346"/>
      <c r="AV11" s="360"/>
    </row>
    <row r="12" spans="1:194" s="233" customFormat="1" ht="24" thickBot="1">
      <c r="A12" s="202">
        <v>1</v>
      </c>
      <c r="B12" s="284" t="s">
        <v>264</v>
      </c>
      <c r="C12" s="214" t="s">
        <v>73</v>
      </c>
      <c r="D12" s="215" t="s">
        <v>220</v>
      </c>
      <c r="E12" s="205"/>
      <c r="F12" s="206">
        <v>5</v>
      </c>
      <c r="G12" s="206">
        <v>3</v>
      </c>
      <c r="H12" s="412"/>
      <c r="I12" s="288">
        <v>5</v>
      </c>
      <c r="J12" s="206">
        <v>5</v>
      </c>
      <c r="K12" s="206"/>
      <c r="L12" s="242"/>
      <c r="M12" s="289"/>
      <c r="N12" s="242"/>
      <c r="O12" s="305"/>
      <c r="P12" s="305"/>
      <c r="Q12" s="305"/>
      <c r="R12" s="305"/>
      <c r="S12" s="285"/>
      <c r="T12" s="242"/>
      <c r="U12" s="242"/>
      <c r="V12" s="242"/>
      <c r="W12" s="229"/>
      <c r="X12" s="243"/>
      <c r="Y12" s="242"/>
      <c r="Z12" s="242"/>
      <c r="AA12" s="242"/>
      <c r="AB12" s="242"/>
      <c r="AC12" s="229"/>
      <c r="AD12" s="229"/>
      <c r="AE12" s="229"/>
      <c r="AF12" s="242"/>
      <c r="AG12" s="242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18</v>
      </c>
      <c r="AR12" s="340">
        <f>SUM(N3:N34)</f>
        <v>0</v>
      </c>
      <c r="AS12" s="356"/>
      <c r="AT12" s="226">
        <f t="shared" si="0"/>
        <v>18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2</v>
      </c>
      <c r="B13" s="203" t="s">
        <v>194</v>
      </c>
      <c r="C13" s="214" t="s">
        <v>73</v>
      </c>
      <c r="D13" s="380" t="s">
        <v>192</v>
      </c>
      <c r="E13" s="216">
        <v>1</v>
      </c>
      <c r="F13" s="217"/>
      <c r="G13" s="218">
        <v>0</v>
      </c>
      <c r="H13" s="409"/>
      <c r="I13" s="218">
        <v>0</v>
      </c>
      <c r="J13" s="218">
        <v>5</v>
      </c>
      <c r="K13" s="242"/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297"/>
      <c r="AD13" s="297"/>
      <c r="AE13" s="229"/>
      <c r="AF13" s="242"/>
      <c r="AG13" s="242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6</v>
      </c>
      <c r="AR13" s="340">
        <f>SUM(S3:S34)</f>
        <v>12</v>
      </c>
      <c r="AS13" s="356"/>
      <c r="AT13" s="226">
        <f t="shared" si="0"/>
        <v>-6</v>
      </c>
      <c r="AU13" s="227"/>
      <c r="AV13" s="354"/>
    </row>
    <row r="14" spans="1:194" s="192" customFormat="1" ht="23.25">
      <c r="A14" s="212">
        <v>3</v>
      </c>
      <c r="B14" s="213" t="s">
        <v>123</v>
      </c>
      <c r="C14" s="214" t="s">
        <v>73</v>
      </c>
      <c r="D14" s="215" t="s">
        <v>220</v>
      </c>
      <c r="E14" s="216">
        <v>5</v>
      </c>
      <c r="F14" s="218">
        <v>5</v>
      </c>
      <c r="G14" s="217"/>
      <c r="H14" s="409"/>
      <c r="I14" s="218">
        <v>5</v>
      </c>
      <c r="J14" s="218">
        <v>5</v>
      </c>
      <c r="K14" s="228"/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42"/>
      <c r="AD14" s="242"/>
      <c r="AE14" s="229"/>
      <c r="AF14" s="406"/>
      <c r="AG14" s="406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20</v>
      </c>
      <c r="AR14" s="340">
        <f>SUM(T3:T34)</f>
        <v>18</v>
      </c>
      <c r="AS14" s="356"/>
      <c r="AT14" s="226">
        <f t="shared" si="0"/>
        <v>2</v>
      </c>
      <c r="AU14" s="227"/>
      <c r="AV14" s="354"/>
    </row>
    <row r="15" spans="1:194" s="192" customFormat="1" ht="23.25">
      <c r="A15" s="212">
        <v>4</v>
      </c>
      <c r="B15" s="284" t="s">
        <v>284</v>
      </c>
      <c r="C15" s="230" t="s">
        <v>73</v>
      </c>
      <c r="D15" s="215" t="s">
        <v>77</v>
      </c>
      <c r="E15" s="408"/>
      <c r="F15" s="409"/>
      <c r="G15" s="409"/>
      <c r="H15" s="232"/>
      <c r="I15" s="410"/>
      <c r="J15" s="410"/>
      <c r="K15" s="218"/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9"/>
      <c r="Z15" s="229"/>
      <c r="AA15" s="229"/>
      <c r="AB15" s="229"/>
      <c r="AC15" s="229"/>
      <c r="AD15" s="229"/>
      <c r="AE15" s="297"/>
      <c r="AF15" s="297"/>
      <c r="AG15" s="406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0</v>
      </c>
      <c r="AR15" s="340">
        <f>SUM(U3:U34)</f>
        <v>3</v>
      </c>
      <c r="AS15" s="356"/>
      <c r="AT15" s="226">
        <f t="shared" si="0"/>
        <v>-3</v>
      </c>
      <c r="AU15" s="227"/>
      <c r="AV15" s="354"/>
    </row>
    <row r="16" spans="1:194" s="233" customFormat="1" ht="24" thickBot="1">
      <c r="A16" s="212">
        <v>5</v>
      </c>
      <c r="B16" s="213" t="s">
        <v>285</v>
      </c>
      <c r="C16" s="214" t="s">
        <v>73</v>
      </c>
      <c r="D16" s="215" t="s">
        <v>88</v>
      </c>
      <c r="E16" s="231">
        <v>3</v>
      </c>
      <c r="F16" s="219">
        <v>5</v>
      </c>
      <c r="G16" s="219">
        <v>0</v>
      </c>
      <c r="H16" s="410"/>
      <c r="I16" s="217"/>
      <c r="J16" s="218">
        <v>5</v>
      </c>
      <c r="K16" s="218"/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1"/>
      <c r="AD16" s="251"/>
      <c r="AE16" s="242"/>
      <c r="AF16" s="242"/>
      <c r="AG16" s="407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13</v>
      </c>
      <c r="AR16" s="332">
        <f>SUM(V3:V34)</f>
        <v>0</v>
      </c>
      <c r="AS16" s="355"/>
      <c r="AT16" s="211">
        <f t="shared" si="0"/>
        <v>13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12">
        <v>6</v>
      </c>
      <c r="B17" s="444" t="s">
        <v>205</v>
      </c>
      <c r="C17" s="214" t="s">
        <v>73</v>
      </c>
      <c r="D17" s="215" t="s">
        <v>88</v>
      </c>
      <c r="E17" s="231">
        <v>3</v>
      </c>
      <c r="F17" s="219">
        <v>3</v>
      </c>
      <c r="G17" s="219">
        <v>0</v>
      </c>
      <c r="H17" s="410"/>
      <c r="I17" s="218">
        <v>1</v>
      </c>
      <c r="J17" s="217"/>
      <c r="K17" s="218"/>
      <c r="L17" s="295">
        <v>2</v>
      </c>
      <c r="M17" s="297">
        <v>5</v>
      </c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9"/>
      <c r="AD17" s="229"/>
      <c r="AE17" s="406"/>
      <c r="AF17" s="406"/>
      <c r="AG17" s="406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14</v>
      </c>
      <c r="AR17" s="340">
        <f>SUM(W3:W34)</f>
        <v>11</v>
      </c>
      <c r="AS17" s="356"/>
      <c r="AT17" s="226">
        <f t="shared" si="0"/>
        <v>3</v>
      </c>
      <c r="AU17" s="257"/>
    </row>
    <row r="18" spans="1:194" s="192" customFormat="1" ht="23.25">
      <c r="A18" s="212">
        <v>7</v>
      </c>
      <c r="B18" s="284"/>
      <c r="C18" s="214"/>
      <c r="D18" s="215"/>
      <c r="E18" s="216"/>
      <c r="F18" s="218"/>
      <c r="G18" s="228"/>
      <c r="H18" s="218"/>
      <c r="I18" s="236"/>
      <c r="J18" s="242"/>
      <c r="K18" s="217"/>
      <c r="L18" s="315">
        <v>3</v>
      </c>
      <c r="M18" s="242">
        <v>5</v>
      </c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406"/>
      <c r="AF18" s="406"/>
      <c r="AG18" s="406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8</v>
      </c>
      <c r="AR18" s="349">
        <f>SUM(X3:X34)</f>
        <v>20</v>
      </c>
      <c r="AS18" s="351"/>
      <c r="AT18" s="226">
        <f t="shared" si="0"/>
        <v>-12</v>
      </c>
      <c r="AU18" s="260"/>
    </row>
    <row r="19" spans="1:194" s="233" customFormat="1" ht="24" thickBot="1">
      <c r="A19" s="212">
        <v>8</v>
      </c>
      <c r="B19" s="314"/>
      <c r="C19" s="371"/>
      <c r="D19" s="373"/>
      <c r="E19" s="216"/>
      <c r="F19" s="218"/>
      <c r="G19" s="218"/>
      <c r="H19" s="218"/>
      <c r="I19" s="218"/>
      <c r="J19" s="218"/>
      <c r="K19" s="242"/>
      <c r="L19" s="218">
        <v>3</v>
      </c>
      <c r="M19" s="242">
        <v>5</v>
      </c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406"/>
      <c r="AF19" s="406"/>
      <c r="AG19" s="406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8</v>
      </c>
      <c r="AR19" s="349">
        <f>SUM(Y3:Y34)</f>
        <v>11</v>
      </c>
      <c r="AS19" s="351"/>
      <c r="AT19" s="226">
        <f t="shared" si="0"/>
        <v>-3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4" thickBot="1">
      <c r="A20" s="212">
        <v>4</v>
      </c>
      <c r="B20" s="382" t="s">
        <v>261</v>
      </c>
      <c r="C20" s="371"/>
      <c r="D20" s="373"/>
      <c r="E20" s="285"/>
      <c r="F20" s="242"/>
      <c r="G20" s="242"/>
      <c r="H20" s="286"/>
      <c r="I20" s="242"/>
      <c r="J20" s="242"/>
      <c r="K20" s="242"/>
      <c r="L20" s="243">
        <v>5</v>
      </c>
      <c r="M20" s="242">
        <v>5</v>
      </c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10</v>
      </c>
      <c r="AR20" s="349">
        <f>SUM(Z3:Z34)</f>
        <v>20</v>
      </c>
      <c r="AS20" s="351"/>
      <c r="AT20" s="226">
        <f t="shared" si="0"/>
        <v>-10</v>
      </c>
      <c r="AU20" s="260"/>
    </row>
    <row r="21" spans="1:194" s="192" customFormat="1" ht="23.25">
      <c r="A21" s="212">
        <v>5</v>
      </c>
      <c r="B21" s="284" t="s">
        <v>264</v>
      </c>
      <c r="C21" s="214" t="s">
        <v>73</v>
      </c>
      <c r="D21" s="215" t="s">
        <v>220</v>
      </c>
      <c r="E21" s="205"/>
      <c r="F21" s="206">
        <v>5</v>
      </c>
      <c r="G21" s="206">
        <v>4</v>
      </c>
      <c r="H21" s="412"/>
      <c r="I21" s="288">
        <v>1</v>
      </c>
      <c r="J21" s="206">
        <v>5</v>
      </c>
      <c r="K21" s="242"/>
      <c r="L21" s="218">
        <v>5</v>
      </c>
      <c r="M21" s="242">
        <v>4</v>
      </c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24</v>
      </c>
      <c r="AR21" s="349">
        <f>SUM(AA3:AA34)</f>
        <v>10</v>
      </c>
      <c r="AS21" s="351"/>
      <c r="AT21" s="226">
        <f t="shared" si="0"/>
        <v>14</v>
      </c>
      <c r="AU21" s="261"/>
    </row>
    <row r="22" spans="1:194" s="264" customFormat="1" ht="24" thickBot="1">
      <c r="A22" s="212">
        <v>6</v>
      </c>
      <c r="B22" s="203" t="s">
        <v>194</v>
      </c>
      <c r="C22" s="214" t="s">
        <v>73</v>
      </c>
      <c r="D22" s="380" t="s">
        <v>192</v>
      </c>
      <c r="E22" s="216">
        <v>0</v>
      </c>
      <c r="F22" s="217"/>
      <c r="G22" s="218">
        <v>0</v>
      </c>
      <c r="H22" s="409"/>
      <c r="I22" s="218">
        <v>3</v>
      </c>
      <c r="J22" s="218">
        <v>4</v>
      </c>
      <c r="K22" s="242"/>
      <c r="L22" s="243">
        <v>5</v>
      </c>
      <c r="M22" s="242">
        <v>5</v>
      </c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17</v>
      </c>
      <c r="AR22" s="349">
        <f>SUM(AB3:AB34)</f>
        <v>0</v>
      </c>
      <c r="AS22" s="351"/>
      <c r="AT22" s="226">
        <f t="shared" si="0"/>
        <v>17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213" t="s">
        <v>123</v>
      </c>
      <c r="C23" s="214" t="s">
        <v>73</v>
      </c>
      <c r="D23" s="215" t="s">
        <v>220</v>
      </c>
      <c r="E23" s="216">
        <v>5</v>
      </c>
      <c r="F23" s="218">
        <v>5</v>
      </c>
      <c r="G23" s="217"/>
      <c r="H23" s="409"/>
      <c r="I23" s="218">
        <v>5</v>
      </c>
      <c r="J23" s="218">
        <v>5</v>
      </c>
      <c r="K23" s="242"/>
      <c r="L23" s="218">
        <v>5</v>
      </c>
      <c r="M23" s="242">
        <v>5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30</v>
      </c>
      <c r="AR23" s="349">
        <f>SUM(AB4:AB35)</f>
        <v>0</v>
      </c>
      <c r="AS23" s="351"/>
      <c r="AT23" s="226">
        <f t="shared" si="0"/>
        <v>30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284" t="s">
        <v>284</v>
      </c>
      <c r="C24" s="230" t="s">
        <v>73</v>
      </c>
      <c r="D24" s="215" t="s">
        <v>77</v>
      </c>
      <c r="E24" s="408"/>
      <c r="F24" s="409"/>
      <c r="G24" s="409"/>
      <c r="H24" s="232"/>
      <c r="I24" s="410"/>
      <c r="J24" s="410"/>
      <c r="K24" s="242"/>
      <c r="L24" s="217"/>
      <c r="M24" s="242">
        <v>5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5</v>
      </c>
      <c r="AR24" s="349">
        <f>SUM(AC3:AC34)</f>
        <v>9</v>
      </c>
      <c r="AS24" s="351"/>
      <c r="AT24" s="226">
        <f t="shared" si="0"/>
        <v>-4</v>
      </c>
      <c r="AU24" s="261"/>
    </row>
    <row r="25" spans="1:194" s="192" customFormat="1" ht="23.25" customHeight="1">
      <c r="A25" s="212">
        <v>9</v>
      </c>
      <c r="B25" s="213" t="s">
        <v>285</v>
      </c>
      <c r="C25" s="214" t="s">
        <v>73</v>
      </c>
      <c r="D25" s="215" t="s">
        <v>88</v>
      </c>
      <c r="E25" s="231">
        <v>5</v>
      </c>
      <c r="F25" s="219">
        <v>5</v>
      </c>
      <c r="G25" s="219">
        <v>3</v>
      </c>
      <c r="H25" s="410"/>
      <c r="I25" s="217"/>
      <c r="J25" s="218">
        <v>5</v>
      </c>
      <c r="K25" s="242"/>
      <c r="L25" s="242">
        <v>3</v>
      </c>
      <c r="M25" s="217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21</v>
      </c>
      <c r="AR25" s="351">
        <f>SUM(AD3:AD34)</f>
        <v>19</v>
      </c>
      <c r="AS25" s="351"/>
      <c r="AT25" s="226">
        <f t="shared" si="0"/>
        <v>2</v>
      </c>
      <c r="AU25" s="261"/>
    </row>
    <row r="26" spans="1:194" s="233" customFormat="1" ht="23.25" customHeight="1" thickBot="1">
      <c r="A26" s="212">
        <v>10</v>
      </c>
      <c r="B26" s="444" t="s">
        <v>205</v>
      </c>
      <c r="C26" s="214" t="s">
        <v>73</v>
      </c>
      <c r="D26" s="215" t="s">
        <v>88</v>
      </c>
      <c r="E26" s="231">
        <v>1</v>
      </c>
      <c r="F26" s="219">
        <v>5</v>
      </c>
      <c r="G26" s="219">
        <v>3</v>
      </c>
      <c r="H26" s="410"/>
      <c r="I26" s="218">
        <v>0</v>
      </c>
      <c r="J26" s="217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9</v>
      </c>
      <c r="AR26" s="267">
        <f>SUM(AE3:AE34)</f>
        <v>0</v>
      </c>
      <c r="AS26" s="267"/>
      <c r="AT26" s="226">
        <f t="shared" si="0"/>
        <v>9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16"/>
      <c r="F27" s="218"/>
      <c r="G27" s="228"/>
      <c r="H27" s="218"/>
      <c r="I27" s="236"/>
      <c r="J27" s="242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16"/>
      <c r="F28" s="218"/>
      <c r="G28" s="218"/>
      <c r="H28" s="218"/>
      <c r="I28" s="218"/>
      <c r="J28" s="218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85"/>
      <c r="F29" s="242"/>
      <c r="G29" s="242"/>
      <c r="H29" s="286"/>
      <c r="I29" s="242"/>
      <c r="J29" s="242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71" priority="18" stopIfTrue="1" operator="equal">
      <formula>5</formula>
    </cfRule>
  </conditionalFormatting>
  <conditionalFormatting sqref="E30:U35 S13:U22 E3:R11 N23:U25 L12:R12 K26:U29">
    <cfRule type="cellIs" dxfId="70" priority="17" stopIfTrue="1" operator="equal">
      <formula>5</formula>
    </cfRule>
  </conditionalFormatting>
  <conditionalFormatting sqref="S9:AB11 S12:V12 X12:AB12">
    <cfRule type="cellIs" dxfId="69" priority="16" stopIfTrue="1" operator="equal">
      <formula>5</formula>
    </cfRule>
  </conditionalFormatting>
  <conditionalFormatting sqref="L13:R16 N17:R22">
    <cfRule type="cellIs" dxfId="68" priority="15" stopIfTrue="1" operator="equal">
      <formula>5</formula>
    </cfRule>
  </conditionalFormatting>
  <conditionalFormatting sqref="AC13:AD14">
    <cfRule type="cellIs" dxfId="67" priority="14" stopIfTrue="1" operator="equal">
      <formula>5</formula>
    </cfRule>
  </conditionalFormatting>
  <conditionalFormatting sqref="AE15:AF16">
    <cfRule type="cellIs" dxfId="66" priority="13" stopIfTrue="1" operator="equal">
      <formula>5</formula>
    </cfRule>
  </conditionalFormatting>
  <conditionalFormatting sqref="L17:M18 K19:M25">
    <cfRule type="cellIs" dxfId="65" priority="12" stopIfTrue="1" operator="equal">
      <formula>5</formula>
    </cfRule>
  </conditionalFormatting>
  <conditionalFormatting sqref="K12:K18">
    <cfRule type="cellIs" dxfId="64" priority="11" stopIfTrue="1" operator="equal">
      <formula>5</formula>
    </cfRule>
  </conditionalFormatting>
  <conditionalFormatting sqref="E18:J20">
    <cfRule type="cellIs" dxfId="63" priority="8" stopIfTrue="1" operator="equal">
      <formula>5</formula>
    </cfRule>
  </conditionalFormatting>
  <conditionalFormatting sqref="E27:J29">
    <cfRule type="cellIs" dxfId="62" priority="7" stopIfTrue="1" operator="equal">
      <formula>5</formula>
    </cfRule>
  </conditionalFormatting>
  <conditionalFormatting sqref="S3:X8">
    <cfRule type="cellIs" dxfId="61" priority="6" stopIfTrue="1" operator="equal">
      <formula>5</formula>
    </cfRule>
  </conditionalFormatting>
  <conditionalFormatting sqref="Y3:AD8">
    <cfRule type="cellIs" dxfId="60" priority="5" stopIfTrue="1" operator="equal">
      <formula>5</formula>
    </cfRule>
  </conditionalFormatting>
  <conditionalFormatting sqref="E12:J17">
    <cfRule type="cellIs" dxfId="59" priority="2" stopIfTrue="1" operator="equal">
      <formula>5</formula>
    </cfRule>
  </conditionalFormatting>
  <conditionalFormatting sqref="E21:J26">
    <cfRule type="cellIs" dxfId="5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B0C4-2BC7-4AD9-A420-975D1F1E5C1A}">
  <sheetPr>
    <tabColor theme="4"/>
  </sheetPr>
  <dimension ref="A1:GL217"/>
  <sheetViews>
    <sheetView zoomScale="75" zoomScaleNormal="75" workbookViewId="0">
      <selection activeCell="B12" sqref="B1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hidden="1" customWidth="1"/>
    <col min="14" max="14" width="4.125" style="195" hidden="1" customWidth="1"/>
    <col min="15" max="18" width="4.125" style="192" hidden="1" customWidth="1"/>
    <col min="19" max="21" width="4.125" customWidth="1"/>
    <col min="22" max="22" width="4.125" style="195" customWidth="1"/>
    <col min="23" max="24" width="4.125" customWidth="1"/>
    <col min="25" max="25" width="4.125" style="195" customWidth="1"/>
    <col min="26" max="26" width="4.125" style="7" hidden="1" customWidth="1"/>
    <col min="27" max="27" width="4.125" hidden="1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193" t="s">
        <v>287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640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4</v>
      </c>
      <c r="W2" s="200">
        <v>5</v>
      </c>
      <c r="X2" s="200">
        <v>6</v>
      </c>
      <c r="Y2" s="200">
        <v>7</v>
      </c>
      <c r="Z2" s="200">
        <v>8</v>
      </c>
      <c r="AA2" s="200">
        <v>9</v>
      </c>
      <c r="AB2" s="200">
        <v>10</v>
      </c>
      <c r="AC2" s="200">
        <v>11</v>
      </c>
      <c r="AD2" s="200">
        <v>11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444" t="s">
        <v>270</v>
      </c>
      <c r="C3" s="214" t="s">
        <v>71</v>
      </c>
      <c r="D3" s="378" t="s">
        <v>192</v>
      </c>
      <c r="E3" s="205"/>
      <c r="F3" s="208"/>
      <c r="G3" s="208"/>
      <c r="H3" s="401"/>
      <c r="I3" s="208"/>
      <c r="J3" s="208"/>
      <c r="K3" s="208"/>
      <c r="L3" s="206"/>
      <c r="M3" s="242"/>
      <c r="N3" s="206"/>
      <c r="O3" s="303"/>
      <c r="P3" s="303"/>
      <c r="Q3" s="303"/>
      <c r="R3" s="303"/>
      <c r="S3" s="205"/>
      <c r="T3" s="208"/>
      <c r="U3" s="208"/>
      <c r="V3" s="401"/>
      <c r="W3" s="208"/>
      <c r="X3" s="208"/>
      <c r="Y3" s="208"/>
      <c r="Z3" s="206"/>
      <c r="AA3" s="288"/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/>
      <c r="AP3" s="330"/>
      <c r="AQ3" s="331">
        <f>SUM(E3:AN3)</f>
        <v>0</v>
      </c>
      <c r="AR3" s="332">
        <f>SUM(E3:E34)</f>
        <v>0</v>
      </c>
      <c r="AS3" s="358" t="e">
        <f>SUM((AO3+AP3)+((AO3*100)/(AO3+AP3)+((((AQ3-AR3)+((AO3+AP3)*5))*50)/((AO3+AP3)*5))))</f>
        <v>#DIV/0!</v>
      </c>
      <c r="AT3" s="211">
        <f t="shared" ref="AT3:AT34" si="0">SUM(AQ3-AR3)</f>
        <v>0</v>
      </c>
      <c r="AU3" s="333"/>
      <c r="AV3" s="400" t="s">
        <v>283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13" t="s">
        <v>193</v>
      </c>
      <c r="C4" s="214" t="s">
        <v>71</v>
      </c>
      <c r="D4" s="378" t="s">
        <v>192</v>
      </c>
      <c r="E4" s="237"/>
      <c r="F4" s="217"/>
      <c r="G4" s="218">
        <v>0</v>
      </c>
      <c r="H4" s="219">
        <v>1</v>
      </c>
      <c r="I4" s="218">
        <v>0</v>
      </c>
      <c r="J4" s="218">
        <v>0</v>
      </c>
      <c r="K4" s="218">
        <v>0</v>
      </c>
      <c r="L4" s="218"/>
      <c r="M4" s="242"/>
      <c r="N4" s="218"/>
      <c r="O4" s="304"/>
      <c r="P4" s="304"/>
      <c r="Q4" s="304"/>
      <c r="R4" s="304"/>
      <c r="S4" s="237"/>
      <c r="T4" s="217"/>
      <c r="U4" s="218">
        <v>1</v>
      </c>
      <c r="V4" s="219">
        <v>0</v>
      </c>
      <c r="W4" s="218">
        <v>2</v>
      </c>
      <c r="X4" s="242">
        <v>2</v>
      </c>
      <c r="Y4" s="242">
        <v>2</v>
      </c>
      <c r="Z4" s="243"/>
      <c r="AA4" s="242"/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0</v>
      </c>
      <c r="AP4" s="338">
        <v>10</v>
      </c>
      <c r="AQ4" s="339">
        <f>SUM(E4:AN4)</f>
        <v>8</v>
      </c>
      <c r="AR4" s="340">
        <f>SUM(F3:F34)</f>
        <v>47</v>
      </c>
      <c r="AS4" s="358">
        <f t="shared" ref="AS4:AS11" si="1">SUM((AO4+AP4)+((AO4*100)/(AO4+AP4)+((((AQ4-AR4)+((AO4+AP4)*5))*50)/((AO4+AP4)*5))))</f>
        <v>21</v>
      </c>
      <c r="AT4" s="226">
        <f t="shared" si="0"/>
        <v>-39</v>
      </c>
      <c r="AU4" s="341" t="s">
        <v>246</v>
      </c>
      <c r="AV4" s="360">
        <f t="shared" ref="AV4:AV11" si="2">AS4</f>
        <v>21</v>
      </c>
    </row>
    <row r="5" spans="1:194" s="192" customFormat="1" ht="22.5">
      <c r="A5" s="212">
        <v>3</v>
      </c>
      <c r="B5" s="284" t="s">
        <v>281</v>
      </c>
      <c r="C5" s="214" t="s">
        <v>71</v>
      </c>
      <c r="D5" s="215" t="s">
        <v>81</v>
      </c>
      <c r="E5" s="237"/>
      <c r="F5" s="218">
        <v>5</v>
      </c>
      <c r="G5" s="217"/>
      <c r="H5" s="219">
        <v>1</v>
      </c>
      <c r="I5" s="218">
        <v>5</v>
      </c>
      <c r="J5" s="218">
        <v>4</v>
      </c>
      <c r="K5" s="228">
        <v>5</v>
      </c>
      <c r="L5" s="218"/>
      <c r="M5" s="242"/>
      <c r="N5" s="218"/>
      <c r="O5" s="304"/>
      <c r="P5" s="304"/>
      <c r="Q5" s="304"/>
      <c r="R5" s="304"/>
      <c r="S5" s="237"/>
      <c r="T5" s="218">
        <v>5</v>
      </c>
      <c r="U5" s="217"/>
      <c r="V5" s="219">
        <v>4</v>
      </c>
      <c r="W5" s="218">
        <v>3</v>
      </c>
      <c r="X5" s="218">
        <v>3</v>
      </c>
      <c r="Y5" s="228">
        <v>1</v>
      </c>
      <c r="Z5" s="218"/>
      <c r="AA5" s="242"/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4</v>
      </c>
      <c r="AP5" s="338">
        <v>6</v>
      </c>
      <c r="AQ5" s="339">
        <f>SUM(E5:AN5)</f>
        <v>36</v>
      </c>
      <c r="AR5" s="340">
        <f>SUM(G3:G34)</f>
        <v>39</v>
      </c>
      <c r="AS5" s="358">
        <f t="shared" si="1"/>
        <v>97</v>
      </c>
      <c r="AT5" s="226">
        <f t="shared" si="0"/>
        <v>-3</v>
      </c>
      <c r="AU5" s="384">
        <v>4</v>
      </c>
      <c r="AV5" s="360">
        <f t="shared" si="2"/>
        <v>97</v>
      </c>
    </row>
    <row r="6" spans="1:194" s="233" customFormat="1" ht="23.25" thickBot="1">
      <c r="A6" s="212">
        <v>4</v>
      </c>
      <c r="B6" s="284" t="s">
        <v>282</v>
      </c>
      <c r="C6" s="230" t="s">
        <v>71</v>
      </c>
      <c r="D6" s="215" t="s">
        <v>81</v>
      </c>
      <c r="E6" s="402"/>
      <c r="F6" s="219">
        <v>5</v>
      </c>
      <c r="G6" s="219">
        <v>5</v>
      </c>
      <c r="H6" s="232"/>
      <c r="I6" s="218">
        <v>0</v>
      </c>
      <c r="J6" s="218">
        <v>1</v>
      </c>
      <c r="K6" s="218">
        <v>5</v>
      </c>
      <c r="L6" s="218"/>
      <c r="M6" s="242"/>
      <c r="N6" s="218"/>
      <c r="O6" s="304"/>
      <c r="P6" s="304"/>
      <c r="Q6" s="304"/>
      <c r="R6" s="304"/>
      <c r="S6" s="402"/>
      <c r="T6" s="245">
        <v>5</v>
      </c>
      <c r="U6" s="219">
        <v>5</v>
      </c>
      <c r="V6" s="232"/>
      <c r="W6" s="218">
        <v>3</v>
      </c>
      <c r="X6" s="242">
        <v>2</v>
      </c>
      <c r="Y6" s="218">
        <v>2</v>
      </c>
      <c r="Z6" s="243"/>
      <c r="AA6" s="242"/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>
        <v>5</v>
      </c>
      <c r="AP6" s="338">
        <v>5</v>
      </c>
      <c r="AQ6" s="339">
        <f>SUM(E6:AN6)</f>
        <v>33</v>
      </c>
      <c r="AR6" s="340">
        <f>SUM(H3:H34)</f>
        <v>33</v>
      </c>
      <c r="AS6" s="358">
        <f t="shared" si="1"/>
        <v>110</v>
      </c>
      <c r="AT6" s="226">
        <f t="shared" si="0"/>
        <v>0</v>
      </c>
      <c r="AU6" s="341" t="s">
        <v>249</v>
      </c>
      <c r="AV6" s="360">
        <f t="shared" si="2"/>
        <v>110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13" t="s">
        <v>124</v>
      </c>
      <c r="C7" s="214" t="s">
        <v>71</v>
      </c>
      <c r="D7" s="215" t="s">
        <v>220</v>
      </c>
      <c r="E7" s="402"/>
      <c r="F7" s="219">
        <v>5</v>
      </c>
      <c r="G7" s="219">
        <v>4</v>
      </c>
      <c r="H7" s="218">
        <v>5</v>
      </c>
      <c r="I7" s="217"/>
      <c r="J7" s="218">
        <v>5</v>
      </c>
      <c r="K7" s="218">
        <v>5</v>
      </c>
      <c r="L7" s="218"/>
      <c r="M7" s="242"/>
      <c r="N7" s="218"/>
      <c r="O7" s="304"/>
      <c r="P7" s="304"/>
      <c r="Q7" s="304"/>
      <c r="R7" s="304"/>
      <c r="S7" s="237"/>
      <c r="T7" s="218">
        <v>5</v>
      </c>
      <c r="U7" s="218">
        <v>5</v>
      </c>
      <c r="V7" s="242">
        <v>5</v>
      </c>
      <c r="W7" s="217"/>
      <c r="X7" s="218">
        <v>4</v>
      </c>
      <c r="Y7" s="218">
        <v>5</v>
      </c>
      <c r="Z7" s="218"/>
      <c r="AA7" s="242"/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>
        <v>8</v>
      </c>
      <c r="AP7" s="338">
        <v>2</v>
      </c>
      <c r="AQ7" s="339">
        <f>SUM(E7:AN7)</f>
        <v>48</v>
      </c>
      <c r="AR7" s="340">
        <f>SUM(I3:I34)</f>
        <v>24</v>
      </c>
      <c r="AS7" s="358">
        <f t="shared" si="1"/>
        <v>164</v>
      </c>
      <c r="AT7" s="226">
        <f t="shared" si="0"/>
        <v>24</v>
      </c>
      <c r="AU7" s="341" t="s">
        <v>245</v>
      </c>
      <c r="AV7" s="360">
        <f t="shared" si="2"/>
        <v>164</v>
      </c>
    </row>
    <row r="8" spans="1:194" s="192" customFormat="1" ht="22.5">
      <c r="A8" s="212">
        <v>6</v>
      </c>
      <c r="B8" s="381" t="s">
        <v>271</v>
      </c>
      <c r="C8" s="214" t="s">
        <v>71</v>
      </c>
      <c r="D8" s="234" t="s">
        <v>81</v>
      </c>
      <c r="E8" s="402"/>
      <c r="F8" s="219">
        <v>5</v>
      </c>
      <c r="G8" s="219">
        <v>5</v>
      </c>
      <c r="H8" s="218">
        <v>5</v>
      </c>
      <c r="I8" s="218">
        <v>3</v>
      </c>
      <c r="J8" s="217"/>
      <c r="K8" s="315">
        <v>4</v>
      </c>
      <c r="L8" s="218"/>
      <c r="M8" s="242"/>
      <c r="N8" s="218"/>
      <c r="O8" s="304"/>
      <c r="P8" s="304"/>
      <c r="Q8" s="304"/>
      <c r="R8" s="304"/>
      <c r="S8" s="237"/>
      <c r="T8" s="218">
        <v>5</v>
      </c>
      <c r="U8" s="218">
        <v>5</v>
      </c>
      <c r="V8" s="218">
        <v>5</v>
      </c>
      <c r="W8" s="218">
        <v>5</v>
      </c>
      <c r="X8" s="217"/>
      <c r="Y8" s="218">
        <v>2</v>
      </c>
      <c r="Z8" s="243"/>
      <c r="AA8" s="242"/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>
        <v>8</v>
      </c>
      <c r="AP8" s="338">
        <v>2</v>
      </c>
      <c r="AQ8" s="339">
        <f>SUM(E8:AN8)</f>
        <v>44</v>
      </c>
      <c r="AR8" s="340">
        <f>SUM(J3:J34)</f>
        <v>26</v>
      </c>
      <c r="AS8" s="358">
        <f t="shared" si="1"/>
        <v>158</v>
      </c>
      <c r="AT8" s="226">
        <f t="shared" si="0"/>
        <v>18</v>
      </c>
      <c r="AU8" s="341" t="s">
        <v>243</v>
      </c>
      <c r="AV8" s="360">
        <f t="shared" si="2"/>
        <v>158</v>
      </c>
    </row>
    <row r="9" spans="1:194" s="233" customFormat="1" ht="23.25" thickBot="1">
      <c r="A9" s="212">
        <v>7</v>
      </c>
      <c r="B9" s="284" t="s">
        <v>272</v>
      </c>
      <c r="C9" s="214" t="s">
        <v>71</v>
      </c>
      <c r="D9" s="215" t="s">
        <v>88</v>
      </c>
      <c r="E9" s="237"/>
      <c r="F9" s="218">
        <v>3</v>
      </c>
      <c r="G9" s="242">
        <v>4</v>
      </c>
      <c r="H9" s="218">
        <v>2</v>
      </c>
      <c r="I9" s="236">
        <v>1</v>
      </c>
      <c r="J9" s="242">
        <v>1</v>
      </c>
      <c r="K9" s="217"/>
      <c r="L9" s="218"/>
      <c r="M9" s="242"/>
      <c r="N9" s="218"/>
      <c r="O9" s="304"/>
      <c r="P9" s="304"/>
      <c r="Q9" s="304"/>
      <c r="R9" s="304"/>
      <c r="S9" s="403"/>
      <c r="T9" s="393">
        <v>4</v>
      </c>
      <c r="U9" s="243">
        <v>5</v>
      </c>
      <c r="V9" s="218">
        <v>5</v>
      </c>
      <c r="W9" s="236">
        <v>2</v>
      </c>
      <c r="X9" s="315">
        <v>4</v>
      </c>
      <c r="Y9" s="217"/>
      <c r="Z9" s="218"/>
      <c r="AA9" s="242"/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337">
        <v>3</v>
      </c>
      <c r="AP9" s="338">
        <v>7</v>
      </c>
      <c r="AQ9" s="339">
        <f>SUM(E9:AN9)</f>
        <v>31</v>
      </c>
      <c r="AR9" s="340">
        <f>SUM(K3:K34)</f>
        <v>31</v>
      </c>
      <c r="AS9" s="358">
        <f t="shared" si="1"/>
        <v>90</v>
      </c>
      <c r="AT9" s="226">
        <f t="shared" si="0"/>
        <v>0</v>
      </c>
      <c r="AU9" s="341" t="s">
        <v>251</v>
      </c>
      <c r="AV9" s="360">
        <f t="shared" si="2"/>
        <v>90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13"/>
      <c r="C10" s="214"/>
      <c r="D10" s="234"/>
      <c r="E10" s="216"/>
      <c r="F10" s="218"/>
      <c r="G10" s="218"/>
      <c r="H10" s="218"/>
      <c r="I10" s="218"/>
      <c r="J10" s="218"/>
      <c r="K10" s="218"/>
      <c r="L10" s="242"/>
      <c r="M10" s="242"/>
      <c r="N10" s="242"/>
      <c r="O10" s="305"/>
      <c r="P10" s="305"/>
      <c r="Q10" s="305"/>
      <c r="R10" s="305"/>
      <c r="S10" s="285"/>
      <c r="T10" s="242"/>
      <c r="U10" s="242"/>
      <c r="V10" s="242"/>
      <c r="W10" s="242"/>
      <c r="X10" s="242"/>
      <c r="Y10" s="242"/>
      <c r="Z10" s="242"/>
      <c r="AA10" s="242"/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337"/>
      <c r="AP10" s="338"/>
      <c r="AQ10" s="339">
        <f>SUM(E10:AN10)</f>
        <v>0</v>
      </c>
      <c r="AR10" s="340">
        <f>SUM(L3:L34)</f>
        <v>26</v>
      </c>
      <c r="AS10" s="358" t="e">
        <f t="shared" si="1"/>
        <v>#DIV/0!</v>
      </c>
      <c r="AT10" s="226">
        <f t="shared" si="0"/>
        <v>-26</v>
      </c>
      <c r="AU10" s="341"/>
      <c r="AV10" s="360"/>
    </row>
    <row r="11" spans="1:194" s="192" customFormat="1" ht="23.25" thickBot="1">
      <c r="A11" s="212">
        <v>9</v>
      </c>
      <c r="B11" s="382" t="s">
        <v>267</v>
      </c>
      <c r="C11" s="214"/>
      <c r="D11" s="234"/>
      <c r="E11" s="285"/>
      <c r="F11" s="242"/>
      <c r="G11" s="242"/>
      <c r="H11" s="286"/>
      <c r="I11" s="242"/>
      <c r="J11" s="242"/>
      <c r="K11" s="242"/>
      <c r="L11" s="242"/>
      <c r="M11" s="242"/>
      <c r="N11" s="242"/>
      <c r="O11" s="305"/>
      <c r="P11" s="305"/>
      <c r="Q11" s="305"/>
      <c r="R11" s="305"/>
      <c r="S11" s="285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35"/>
      <c r="AE11" s="335"/>
      <c r="AF11" s="239"/>
      <c r="AG11" s="239"/>
      <c r="AH11" s="239"/>
      <c r="AI11" s="239"/>
      <c r="AJ11" s="239"/>
      <c r="AK11" s="239"/>
      <c r="AL11" s="239"/>
      <c r="AM11" s="239"/>
      <c r="AN11" s="345"/>
      <c r="AO11" s="337"/>
      <c r="AP11" s="338"/>
      <c r="AQ11" s="339">
        <f>SUM(E11:AN11)</f>
        <v>0</v>
      </c>
      <c r="AR11" s="340">
        <f>SUM(M3:M34)</f>
        <v>29</v>
      </c>
      <c r="AS11" s="358" t="e">
        <f t="shared" si="1"/>
        <v>#DIV/0!</v>
      </c>
      <c r="AT11" s="226">
        <f t="shared" si="0"/>
        <v>-29</v>
      </c>
      <c r="AU11" s="346"/>
      <c r="AV11" s="360"/>
    </row>
    <row r="12" spans="1:194" s="233" customFormat="1" ht="24" thickBot="1">
      <c r="A12" s="212">
        <v>10</v>
      </c>
      <c r="B12" s="453" t="s">
        <v>270</v>
      </c>
      <c r="C12" s="214" t="s">
        <v>71</v>
      </c>
      <c r="D12" s="378" t="s">
        <v>192</v>
      </c>
      <c r="E12" s="205"/>
      <c r="F12" s="208"/>
      <c r="G12" s="208"/>
      <c r="H12" s="401"/>
      <c r="I12" s="208"/>
      <c r="J12" s="208"/>
      <c r="K12" s="208"/>
      <c r="L12" s="242"/>
      <c r="M12" s="289"/>
      <c r="N12" s="242"/>
      <c r="O12" s="305"/>
      <c r="P12" s="305"/>
      <c r="Q12" s="305"/>
      <c r="R12" s="305"/>
      <c r="S12" s="285"/>
      <c r="T12" s="242"/>
      <c r="U12" s="242"/>
      <c r="V12" s="242"/>
      <c r="W12" s="229"/>
      <c r="X12" s="243"/>
      <c r="Y12" s="242"/>
      <c r="Z12" s="242"/>
      <c r="AA12" s="242"/>
      <c r="AB12" s="217"/>
      <c r="AC12" s="229"/>
      <c r="AD12" s="220"/>
      <c r="AE12" s="220"/>
      <c r="AF12" s="228"/>
      <c r="AG12" s="228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0</v>
      </c>
      <c r="AR12" s="340">
        <f>SUM(N3:N34)</f>
        <v>0</v>
      </c>
      <c r="AS12" s="356"/>
      <c r="AT12" s="226">
        <f t="shared" si="0"/>
        <v>0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213" t="s">
        <v>280</v>
      </c>
      <c r="C13" s="214" t="s">
        <v>71</v>
      </c>
      <c r="D13" s="378" t="s">
        <v>192</v>
      </c>
      <c r="E13" s="237"/>
      <c r="F13" s="217"/>
      <c r="G13" s="218">
        <v>1</v>
      </c>
      <c r="H13" s="219">
        <v>0</v>
      </c>
      <c r="I13" s="218">
        <v>2</v>
      </c>
      <c r="J13" s="242">
        <v>2</v>
      </c>
      <c r="K13" s="242">
        <v>2</v>
      </c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306"/>
      <c r="AD13" s="295"/>
      <c r="AE13" s="220"/>
      <c r="AF13" s="228"/>
      <c r="AG13" s="228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7</v>
      </c>
      <c r="AR13" s="340">
        <f>SUM(S3:S34)</f>
        <v>0</v>
      </c>
      <c r="AS13" s="356"/>
      <c r="AT13" s="226">
        <f t="shared" si="0"/>
        <v>7</v>
      </c>
      <c r="AU13" s="227"/>
      <c r="AV13" s="354"/>
    </row>
    <row r="14" spans="1:194" s="192" customFormat="1" ht="23.25">
      <c r="A14" s="212">
        <v>12</v>
      </c>
      <c r="B14" s="284" t="s">
        <v>281</v>
      </c>
      <c r="C14" s="214" t="s">
        <v>71</v>
      </c>
      <c r="D14" s="215" t="s">
        <v>81</v>
      </c>
      <c r="E14" s="237"/>
      <c r="F14" s="218">
        <v>5</v>
      </c>
      <c r="G14" s="217"/>
      <c r="H14" s="219">
        <v>4</v>
      </c>
      <c r="I14" s="218">
        <v>3</v>
      </c>
      <c r="J14" s="218">
        <v>3</v>
      </c>
      <c r="K14" s="228">
        <v>1</v>
      </c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18"/>
      <c r="AD14" s="307"/>
      <c r="AE14" s="220"/>
      <c r="AF14" s="352"/>
      <c r="AG14" s="352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16</v>
      </c>
      <c r="AR14" s="340">
        <f>SUM(T3:T34)</f>
        <v>24</v>
      </c>
      <c r="AS14" s="356"/>
      <c r="AT14" s="226">
        <f t="shared" si="0"/>
        <v>-8</v>
      </c>
      <c r="AU14" s="227"/>
      <c r="AV14" s="354"/>
    </row>
    <row r="15" spans="1:194" s="192" customFormat="1" ht="24" thickBot="1">
      <c r="A15" s="248">
        <v>13</v>
      </c>
      <c r="B15" s="284" t="s">
        <v>282</v>
      </c>
      <c r="C15" s="230" t="s">
        <v>71</v>
      </c>
      <c r="D15" s="215" t="s">
        <v>81</v>
      </c>
      <c r="E15" s="402"/>
      <c r="F15" s="245">
        <v>5</v>
      </c>
      <c r="G15" s="219">
        <v>5</v>
      </c>
      <c r="H15" s="232"/>
      <c r="I15" s="218">
        <v>3</v>
      </c>
      <c r="J15" s="242">
        <v>2</v>
      </c>
      <c r="K15" s="218">
        <v>2</v>
      </c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0"/>
      <c r="Z15" s="220"/>
      <c r="AA15" s="220"/>
      <c r="AB15" s="220"/>
      <c r="AC15" s="220"/>
      <c r="AD15" s="220"/>
      <c r="AE15" s="306"/>
      <c r="AF15" s="295"/>
      <c r="AG15" s="352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17</v>
      </c>
      <c r="AR15" s="340">
        <f>SUM(U3:U34)</f>
        <v>21</v>
      </c>
      <c r="AS15" s="356"/>
      <c r="AT15" s="226">
        <f t="shared" si="0"/>
        <v>-4</v>
      </c>
      <c r="AU15" s="227"/>
      <c r="AV15" s="354"/>
    </row>
    <row r="16" spans="1:194" s="233" customFormat="1" ht="24" thickBot="1">
      <c r="A16" s="250">
        <v>14</v>
      </c>
      <c r="B16" s="213" t="s">
        <v>124</v>
      </c>
      <c r="C16" s="214" t="s">
        <v>71</v>
      </c>
      <c r="D16" s="215" t="s">
        <v>220</v>
      </c>
      <c r="E16" s="237"/>
      <c r="F16" s="218">
        <v>5</v>
      </c>
      <c r="G16" s="218">
        <v>5</v>
      </c>
      <c r="H16" s="242">
        <v>5</v>
      </c>
      <c r="I16" s="217"/>
      <c r="J16" s="218">
        <v>4</v>
      </c>
      <c r="K16" s="218">
        <v>5</v>
      </c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2"/>
      <c r="AD16" s="252"/>
      <c r="AE16" s="218"/>
      <c r="AF16" s="307"/>
      <c r="AG16" s="353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24</v>
      </c>
      <c r="AR16" s="332">
        <f>SUM(V3:V34)</f>
        <v>19</v>
      </c>
      <c r="AS16" s="355"/>
      <c r="AT16" s="211">
        <f t="shared" si="0"/>
        <v>5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02">
        <v>1</v>
      </c>
      <c r="B17" s="381" t="s">
        <v>271</v>
      </c>
      <c r="C17" s="214" t="s">
        <v>71</v>
      </c>
      <c r="D17" s="234" t="s">
        <v>81</v>
      </c>
      <c r="E17" s="237"/>
      <c r="F17" s="218">
        <v>5</v>
      </c>
      <c r="G17" s="218">
        <v>5</v>
      </c>
      <c r="H17" s="218">
        <v>5</v>
      </c>
      <c r="I17" s="218">
        <v>5</v>
      </c>
      <c r="J17" s="217"/>
      <c r="K17" s="218">
        <v>2</v>
      </c>
      <c r="L17" s="295"/>
      <c r="M17" s="297"/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0"/>
      <c r="AD17" s="220"/>
      <c r="AE17" s="352"/>
      <c r="AF17" s="352"/>
      <c r="AG17" s="352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22</v>
      </c>
      <c r="AR17" s="340">
        <f>SUM(W3:W34)</f>
        <v>15</v>
      </c>
      <c r="AS17" s="356"/>
      <c r="AT17" s="226">
        <f t="shared" si="0"/>
        <v>7</v>
      </c>
      <c r="AU17" s="257"/>
    </row>
    <row r="18" spans="1:194" s="192" customFormat="1" ht="23.25">
      <c r="A18" s="212">
        <v>2</v>
      </c>
      <c r="B18" s="284" t="s">
        <v>272</v>
      </c>
      <c r="C18" s="214" t="s">
        <v>71</v>
      </c>
      <c r="D18" s="215" t="s">
        <v>88</v>
      </c>
      <c r="E18" s="403"/>
      <c r="F18" s="393">
        <v>4</v>
      </c>
      <c r="G18" s="243">
        <v>5</v>
      </c>
      <c r="H18" s="218">
        <v>5</v>
      </c>
      <c r="I18" s="236">
        <v>2</v>
      </c>
      <c r="J18" s="315">
        <v>4</v>
      </c>
      <c r="K18" s="217"/>
      <c r="L18" s="315"/>
      <c r="M18" s="242"/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20</v>
      </c>
      <c r="AR18" s="349">
        <f>SUM(X3:X34)</f>
        <v>15</v>
      </c>
      <c r="AS18" s="351"/>
      <c r="AT18" s="226">
        <f t="shared" si="0"/>
        <v>5</v>
      </c>
      <c r="AU18" s="260"/>
    </row>
    <row r="19" spans="1:194" s="233" customFormat="1" ht="24" thickBot="1">
      <c r="A19" s="212">
        <v>3</v>
      </c>
      <c r="B19" s="314"/>
      <c r="C19" s="371"/>
      <c r="D19" s="373"/>
      <c r="E19" s="285"/>
      <c r="F19" s="242"/>
      <c r="G19" s="242"/>
      <c r="H19" s="245"/>
      <c r="I19" s="242"/>
      <c r="J19" s="242"/>
      <c r="K19" s="242"/>
      <c r="L19" s="218">
        <v>3</v>
      </c>
      <c r="M19" s="242">
        <v>5</v>
      </c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8</v>
      </c>
      <c r="AR19" s="349">
        <f>SUM(Y3:Y34)</f>
        <v>12</v>
      </c>
      <c r="AS19" s="351"/>
      <c r="AT19" s="226">
        <f t="shared" si="0"/>
        <v>-4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314"/>
      <c r="C20" s="371"/>
      <c r="D20" s="373"/>
      <c r="E20" s="310"/>
      <c r="F20" s="374"/>
      <c r="G20" s="245"/>
      <c r="H20" s="245"/>
      <c r="I20" s="242"/>
      <c r="J20" s="243"/>
      <c r="K20" s="242"/>
      <c r="L20" s="243">
        <v>5</v>
      </c>
      <c r="M20" s="242">
        <v>5</v>
      </c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10</v>
      </c>
      <c r="AR20" s="349">
        <f>SUM(Z3:Z34)</f>
        <v>0</v>
      </c>
      <c r="AS20" s="351"/>
      <c r="AT20" s="226">
        <f t="shared" si="0"/>
        <v>10</v>
      </c>
      <c r="AU20" s="260"/>
    </row>
    <row r="21" spans="1:194" s="192" customFormat="1" ht="23.25">
      <c r="A21" s="212">
        <v>5</v>
      </c>
      <c r="B21" s="313"/>
      <c r="C21" s="371"/>
      <c r="D21" s="373"/>
      <c r="E21" s="285"/>
      <c r="F21" s="242"/>
      <c r="G21" s="242"/>
      <c r="H21" s="242"/>
      <c r="I21" s="242"/>
      <c r="J21" s="242"/>
      <c r="K21" s="242"/>
      <c r="L21" s="218">
        <v>5</v>
      </c>
      <c r="M21" s="242">
        <v>4</v>
      </c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9</v>
      </c>
      <c r="AR21" s="349">
        <f>SUM(AA3:AA34)</f>
        <v>0</v>
      </c>
      <c r="AS21" s="351"/>
      <c r="AT21" s="226">
        <f t="shared" si="0"/>
        <v>9</v>
      </c>
      <c r="AU21" s="261"/>
    </row>
    <row r="22" spans="1:194" s="264" customFormat="1" ht="24" thickBot="1">
      <c r="A22" s="212">
        <v>6</v>
      </c>
      <c r="B22" s="375"/>
      <c r="C22" s="371"/>
      <c r="D22" s="376"/>
      <c r="E22" s="285"/>
      <c r="F22" s="242"/>
      <c r="G22" s="242"/>
      <c r="H22" s="242"/>
      <c r="I22" s="242"/>
      <c r="J22" s="242"/>
      <c r="K22" s="242"/>
      <c r="L22" s="243">
        <v>5</v>
      </c>
      <c r="M22" s="242">
        <v>5</v>
      </c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10</v>
      </c>
      <c r="AR22" s="349">
        <f>SUM(AB3:AB34)</f>
        <v>0</v>
      </c>
      <c r="AS22" s="351"/>
      <c r="AT22" s="226">
        <f t="shared" si="0"/>
        <v>10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377"/>
      <c r="C23" s="371"/>
      <c r="D23" s="373"/>
      <c r="E23" s="285"/>
      <c r="F23" s="242"/>
      <c r="G23" s="242"/>
      <c r="H23" s="242"/>
      <c r="I23" s="286"/>
      <c r="J23" s="242"/>
      <c r="K23" s="242"/>
      <c r="L23" s="218">
        <v>5</v>
      </c>
      <c r="M23" s="242">
        <v>5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10</v>
      </c>
      <c r="AR23" s="349">
        <f>SUM(AB4:AB35)</f>
        <v>0</v>
      </c>
      <c r="AS23" s="351"/>
      <c r="AT23" s="226">
        <f t="shared" si="0"/>
        <v>10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313"/>
      <c r="C24" s="371"/>
      <c r="D24" s="376"/>
      <c r="E24" s="285"/>
      <c r="F24" s="242"/>
      <c r="G24" s="242"/>
      <c r="H24" s="242"/>
      <c r="I24" s="242"/>
      <c r="J24" s="242"/>
      <c r="K24" s="242"/>
      <c r="L24" s="217"/>
      <c r="M24" s="242">
        <v>5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5</v>
      </c>
      <c r="AR24" s="349">
        <f>SUM(AC3:AC34)</f>
        <v>0</v>
      </c>
      <c r="AS24" s="351"/>
      <c r="AT24" s="226">
        <f t="shared" si="0"/>
        <v>5</v>
      </c>
      <c r="AU24" s="261"/>
    </row>
    <row r="25" spans="1:194" s="192" customFormat="1" ht="23.25" customHeight="1">
      <c r="A25" s="212">
        <v>9</v>
      </c>
      <c r="B25" s="313"/>
      <c r="C25" s="371"/>
      <c r="D25" s="376"/>
      <c r="E25" s="285"/>
      <c r="F25" s="242"/>
      <c r="G25" s="242"/>
      <c r="H25" s="286"/>
      <c r="I25" s="242"/>
      <c r="J25" s="242"/>
      <c r="K25" s="242"/>
      <c r="L25" s="242">
        <v>3</v>
      </c>
      <c r="M25" s="217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3</v>
      </c>
      <c r="AR25" s="351">
        <f>SUM(AD3:AD34)</f>
        <v>0</v>
      </c>
      <c r="AS25" s="351"/>
      <c r="AT25" s="226">
        <f t="shared" si="0"/>
        <v>3</v>
      </c>
      <c r="AU25" s="261"/>
    </row>
    <row r="26" spans="1:194" s="233" customFormat="1" ht="23.25" customHeight="1" thickBot="1">
      <c r="A26" s="212">
        <v>10</v>
      </c>
      <c r="B26" s="265"/>
      <c r="C26" s="265"/>
      <c r="D26" s="269"/>
      <c r="E26" s="221"/>
      <c r="F26" s="221"/>
      <c r="G26" s="221"/>
      <c r="H26" s="221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57" priority="9" stopIfTrue="1" operator="equal">
      <formula>5</formula>
    </cfRule>
  </conditionalFormatting>
  <conditionalFormatting sqref="E26:U35 S13:U22 E3:R11 N23:U25 L12:R12">
    <cfRule type="cellIs" dxfId="56" priority="8" stopIfTrue="1" operator="equal">
      <formula>5</formula>
    </cfRule>
  </conditionalFormatting>
  <conditionalFormatting sqref="S12:V12 X12:AB12 S3:AB11">
    <cfRule type="cellIs" dxfId="55" priority="7" stopIfTrue="1" operator="equal">
      <formula>5</formula>
    </cfRule>
  </conditionalFormatting>
  <conditionalFormatting sqref="L13:R16 N17:R22">
    <cfRule type="cellIs" dxfId="54" priority="6" stopIfTrue="1" operator="equal">
      <formula>5</formula>
    </cfRule>
  </conditionalFormatting>
  <conditionalFormatting sqref="AC13:AD14">
    <cfRule type="cellIs" dxfId="53" priority="5" stopIfTrue="1" operator="equal">
      <formula>5</formula>
    </cfRule>
  </conditionalFormatting>
  <conditionalFormatting sqref="AE15:AF16">
    <cfRule type="cellIs" dxfId="52" priority="4" stopIfTrue="1" operator="equal">
      <formula>5</formula>
    </cfRule>
  </conditionalFormatting>
  <conditionalFormatting sqref="E19:M25 L17:M18">
    <cfRule type="cellIs" dxfId="51" priority="3" stopIfTrue="1" operator="equal">
      <formula>5</formula>
    </cfRule>
  </conditionalFormatting>
  <conditionalFormatting sqref="E12:K18">
    <cfRule type="cellIs" dxfId="5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9A66-8CB3-4412-AE4E-C7E37B10A6DE}">
  <sheetPr>
    <tabColor theme="4"/>
  </sheetPr>
  <dimension ref="A1:GL217"/>
  <sheetViews>
    <sheetView zoomScale="75" zoomScaleNormal="75" workbookViewId="0">
      <selection activeCell="AR9" sqref="AR9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hidden="1" customWidth="1"/>
    <col min="14" max="14" width="4.125" style="195" hidden="1" customWidth="1"/>
    <col min="15" max="18" width="4.125" style="192" hidden="1" customWidth="1"/>
    <col min="19" max="21" width="4.125" hidden="1" customWidth="1"/>
    <col min="22" max="22" width="4.125" style="195" hidden="1" customWidth="1"/>
    <col min="23" max="24" width="4.125" hidden="1" customWidth="1"/>
    <col min="25" max="25" width="4.125" style="195" hidden="1" customWidth="1"/>
    <col min="26" max="26" width="4.125" style="7" hidden="1" customWidth="1"/>
    <col min="27" max="27" width="4.125" hidden="1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398" t="s">
        <v>279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725.33333333333348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4</v>
      </c>
      <c r="W2" s="200">
        <v>5</v>
      </c>
      <c r="X2" s="200">
        <v>6</v>
      </c>
      <c r="Y2" s="200">
        <v>7</v>
      </c>
      <c r="Z2" s="200">
        <v>8</v>
      </c>
      <c r="AA2" s="200">
        <v>9</v>
      </c>
      <c r="AB2" s="200">
        <v>10</v>
      </c>
      <c r="AC2" s="200">
        <v>11</v>
      </c>
      <c r="AD2" s="200">
        <v>11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203" t="s">
        <v>277</v>
      </c>
      <c r="C3" s="214" t="s">
        <v>69</v>
      </c>
      <c r="D3" s="378" t="s">
        <v>174</v>
      </c>
      <c r="E3" s="205"/>
      <c r="F3" s="206">
        <v>4</v>
      </c>
      <c r="G3" s="206">
        <v>5</v>
      </c>
      <c r="H3" s="207">
        <v>5</v>
      </c>
      <c r="I3" s="288">
        <v>5</v>
      </c>
      <c r="J3" s="206">
        <v>5</v>
      </c>
      <c r="K3" s="206">
        <v>5</v>
      </c>
      <c r="L3" s="206"/>
      <c r="M3" s="242"/>
      <c r="N3" s="206"/>
      <c r="O3" s="303"/>
      <c r="P3" s="303"/>
      <c r="Q3" s="303"/>
      <c r="R3" s="303"/>
      <c r="S3" s="205"/>
      <c r="T3" s="206"/>
      <c r="U3" s="206"/>
      <c r="V3" s="207"/>
      <c r="W3" s="206"/>
      <c r="X3" s="206"/>
      <c r="Y3" s="206"/>
      <c r="Z3" s="206"/>
      <c r="AA3" s="288"/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>
        <v>5</v>
      </c>
      <c r="AP3" s="330">
        <v>1</v>
      </c>
      <c r="AQ3" s="331">
        <f>SUM(E3:AN3)</f>
        <v>29</v>
      </c>
      <c r="AR3" s="332">
        <f>SUM(E3:E34)</f>
        <v>14</v>
      </c>
      <c r="AS3" s="358">
        <f>SUM((AO3+AP3)+((AO3*100)/(AO3+AP3)+((((AQ3-AR3)+((AO3+AP3)*5))*50)/((AO3+AP3)*5))))</f>
        <v>164.33333333333331</v>
      </c>
      <c r="AT3" s="211">
        <f t="shared" ref="AT3:AT34" si="0">SUM(AQ3-AR3)</f>
        <v>15</v>
      </c>
      <c r="AU3" s="333" t="s">
        <v>245</v>
      </c>
      <c r="AV3" s="360">
        <f>AS3</f>
        <v>164.33333333333331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13" t="s">
        <v>196</v>
      </c>
      <c r="C4" s="214" t="s">
        <v>69</v>
      </c>
      <c r="D4" s="391" t="s">
        <v>81</v>
      </c>
      <c r="E4" s="216">
        <v>5</v>
      </c>
      <c r="F4" s="217"/>
      <c r="G4" s="315">
        <v>4</v>
      </c>
      <c r="H4" s="219">
        <v>4</v>
      </c>
      <c r="I4" s="218">
        <v>5</v>
      </c>
      <c r="J4" s="218">
        <v>1</v>
      </c>
      <c r="K4" s="218">
        <v>3</v>
      </c>
      <c r="L4" s="218"/>
      <c r="M4" s="242"/>
      <c r="N4" s="218"/>
      <c r="O4" s="304"/>
      <c r="P4" s="304"/>
      <c r="Q4" s="304"/>
      <c r="R4" s="304"/>
      <c r="S4" s="285"/>
      <c r="T4" s="217"/>
      <c r="U4" s="218"/>
      <c r="V4" s="219"/>
      <c r="W4" s="218"/>
      <c r="X4" s="242"/>
      <c r="Y4" s="242"/>
      <c r="Z4" s="243"/>
      <c r="AA4" s="242"/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3</v>
      </c>
      <c r="AP4" s="338">
        <v>3</v>
      </c>
      <c r="AQ4" s="339">
        <f>SUM(E4:AN4)</f>
        <v>22</v>
      </c>
      <c r="AR4" s="340">
        <f>SUM(F3:F34)</f>
        <v>26</v>
      </c>
      <c r="AS4" s="358">
        <f t="shared" ref="AS4:AS11" si="1">SUM((AO4+AP4)+((AO4*100)/(AO4+AP4)+((((AQ4-AR4)+((AO4+AP4)*5))*50)/((AO4+AP4)*5))))</f>
        <v>99.333333333333343</v>
      </c>
      <c r="AT4" s="226">
        <f t="shared" si="0"/>
        <v>-4</v>
      </c>
      <c r="AU4" s="341" t="s">
        <v>242</v>
      </c>
      <c r="AV4" s="360">
        <f t="shared" ref="AV4:AV11" si="2">AS4</f>
        <v>99.333333333333343</v>
      </c>
    </row>
    <row r="5" spans="1:194" s="192" customFormat="1" ht="22.5">
      <c r="A5" s="212">
        <v>3</v>
      </c>
      <c r="B5" s="284" t="s">
        <v>191</v>
      </c>
      <c r="C5" s="214" t="s">
        <v>69</v>
      </c>
      <c r="D5" s="378" t="s">
        <v>192</v>
      </c>
      <c r="E5" s="216">
        <v>2</v>
      </c>
      <c r="F5" s="218">
        <v>3</v>
      </c>
      <c r="G5" s="217"/>
      <c r="H5" s="219">
        <v>1</v>
      </c>
      <c r="I5" s="218">
        <v>5</v>
      </c>
      <c r="J5" s="218">
        <v>3</v>
      </c>
      <c r="K5" s="228">
        <v>5</v>
      </c>
      <c r="L5" s="218"/>
      <c r="M5" s="242"/>
      <c r="N5" s="218"/>
      <c r="O5" s="304"/>
      <c r="P5" s="304"/>
      <c r="Q5" s="304"/>
      <c r="R5" s="304"/>
      <c r="S5" s="216"/>
      <c r="T5" s="218"/>
      <c r="U5" s="217"/>
      <c r="V5" s="219"/>
      <c r="W5" s="218"/>
      <c r="X5" s="218"/>
      <c r="Y5" s="228"/>
      <c r="Z5" s="218"/>
      <c r="AA5" s="242"/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2</v>
      </c>
      <c r="AP5" s="338">
        <v>4</v>
      </c>
      <c r="AQ5" s="339">
        <f>SUM(E5:AN5)</f>
        <v>19</v>
      </c>
      <c r="AR5" s="340">
        <f>SUM(G3:G34)</f>
        <v>25</v>
      </c>
      <c r="AS5" s="358">
        <f t="shared" si="1"/>
        <v>79.333333333333343</v>
      </c>
      <c r="AT5" s="226">
        <f t="shared" si="0"/>
        <v>-6</v>
      </c>
      <c r="AU5" s="384">
        <v>6</v>
      </c>
      <c r="AV5" s="360">
        <f t="shared" si="2"/>
        <v>79.333333333333343</v>
      </c>
    </row>
    <row r="6" spans="1:194" s="233" customFormat="1" ht="23.25" thickBot="1">
      <c r="A6" s="212">
        <v>4</v>
      </c>
      <c r="B6" s="284" t="s">
        <v>278</v>
      </c>
      <c r="C6" s="230" t="s">
        <v>69</v>
      </c>
      <c r="D6" s="378" t="s">
        <v>192</v>
      </c>
      <c r="E6" s="231">
        <v>3</v>
      </c>
      <c r="F6" s="219">
        <v>5</v>
      </c>
      <c r="G6" s="219">
        <v>5</v>
      </c>
      <c r="H6" s="232"/>
      <c r="I6" s="218">
        <v>5</v>
      </c>
      <c r="J6" s="218">
        <v>4</v>
      </c>
      <c r="K6" s="218">
        <v>5</v>
      </c>
      <c r="L6" s="218"/>
      <c r="M6" s="242"/>
      <c r="N6" s="218"/>
      <c r="O6" s="304"/>
      <c r="P6" s="304"/>
      <c r="Q6" s="304"/>
      <c r="R6" s="304"/>
      <c r="S6" s="231"/>
      <c r="T6" s="245"/>
      <c r="U6" s="219"/>
      <c r="V6" s="232"/>
      <c r="W6" s="218"/>
      <c r="X6" s="242"/>
      <c r="Y6" s="218"/>
      <c r="Z6" s="243"/>
      <c r="AA6" s="242"/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>
        <v>4</v>
      </c>
      <c r="AP6" s="338">
        <v>2</v>
      </c>
      <c r="AQ6" s="339">
        <f>SUM(E6:AN6)</f>
        <v>27</v>
      </c>
      <c r="AR6" s="340">
        <f>SUM(H3:H34)</f>
        <v>18</v>
      </c>
      <c r="AS6" s="358">
        <f t="shared" si="1"/>
        <v>137.66666666666669</v>
      </c>
      <c r="AT6" s="226">
        <f t="shared" si="0"/>
        <v>9</v>
      </c>
      <c r="AU6" s="341" t="s">
        <v>243</v>
      </c>
      <c r="AV6" s="360">
        <f t="shared" si="2"/>
        <v>137.66666666666669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03" t="s">
        <v>273</v>
      </c>
      <c r="C7" s="214" t="s">
        <v>69</v>
      </c>
      <c r="D7" s="378" t="s">
        <v>192</v>
      </c>
      <c r="E7" s="231">
        <v>2</v>
      </c>
      <c r="F7" s="219">
        <v>4</v>
      </c>
      <c r="G7" s="219">
        <v>4</v>
      </c>
      <c r="H7" s="218">
        <v>1</v>
      </c>
      <c r="I7" s="217"/>
      <c r="J7" s="218">
        <v>5</v>
      </c>
      <c r="K7" s="218">
        <v>5</v>
      </c>
      <c r="L7" s="218"/>
      <c r="M7" s="242"/>
      <c r="N7" s="218"/>
      <c r="O7" s="304"/>
      <c r="P7" s="304"/>
      <c r="Q7" s="304"/>
      <c r="R7" s="304"/>
      <c r="S7" s="216"/>
      <c r="T7" s="218"/>
      <c r="U7" s="218"/>
      <c r="V7" s="242"/>
      <c r="W7" s="217"/>
      <c r="X7" s="218"/>
      <c r="Y7" s="218"/>
      <c r="Z7" s="218"/>
      <c r="AA7" s="242"/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>
        <v>2</v>
      </c>
      <c r="AP7" s="338">
        <v>4</v>
      </c>
      <c r="AQ7" s="339">
        <f>SUM(E7:AN7)</f>
        <v>21</v>
      </c>
      <c r="AR7" s="340">
        <f>SUM(I3:I34)</f>
        <v>23</v>
      </c>
      <c r="AS7" s="358">
        <f t="shared" si="1"/>
        <v>86</v>
      </c>
      <c r="AT7" s="226">
        <f t="shared" si="0"/>
        <v>-2</v>
      </c>
      <c r="AU7" s="341" t="s">
        <v>251</v>
      </c>
      <c r="AV7" s="360">
        <f t="shared" si="2"/>
        <v>86</v>
      </c>
    </row>
    <row r="8" spans="1:194" s="192" customFormat="1" ht="22.5">
      <c r="A8" s="212">
        <v>6</v>
      </c>
      <c r="B8" s="284" t="s">
        <v>275</v>
      </c>
      <c r="C8" s="230" t="s">
        <v>69</v>
      </c>
      <c r="D8" s="391" t="s">
        <v>190</v>
      </c>
      <c r="E8" s="231">
        <v>2</v>
      </c>
      <c r="F8" s="219">
        <v>5</v>
      </c>
      <c r="G8" s="219">
        <v>5</v>
      </c>
      <c r="H8" s="218">
        <v>5</v>
      </c>
      <c r="I8" s="218">
        <v>2</v>
      </c>
      <c r="J8" s="217"/>
      <c r="K8" s="218">
        <v>5</v>
      </c>
      <c r="L8" s="218"/>
      <c r="M8" s="242"/>
      <c r="N8" s="218"/>
      <c r="O8" s="304"/>
      <c r="P8" s="304"/>
      <c r="Q8" s="304"/>
      <c r="R8" s="304"/>
      <c r="S8" s="216"/>
      <c r="T8" s="218"/>
      <c r="U8" s="218"/>
      <c r="V8" s="218"/>
      <c r="W8" s="218"/>
      <c r="X8" s="217"/>
      <c r="Y8" s="218"/>
      <c r="Z8" s="243"/>
      <c r="AA8" s="242"/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>
        <v>4</v>
      </c>
      <c r="AP8" s="338">
        <v>2</v>
      </c>
      <c r="AQ8" s="339">
        <f>SUM(E8:AN8)</f>
        <v>24</v>
      </c>
      <c r="AR8" s="340">
        <f>SUM(J3:J34)</f>
        <v>18</v>
      </c>
      <c r="AS8" s="358">
        <f t="shared" si="1"/>
        <v>132.66666666666669</v>
      </c>
      <c r="AT8" s="226">
        <f t="shared" si="0"/>
        <v>6</v>
      </c>
      <c r="AU8" s="341" t="s">
        <v>249</v>
      </c>
      <c r="AV8" s="360">
        <f t="shared" si="2"/>
        <v>132.66666666666669</v>
      </c>
    </row>
    <row r="9" spans="1:194" s="233" customFormat="1" ht="23.25" thickBot="1">
      <c r="A9" s="212">
        <v>7</v>
      </c>
      <c r="B9" s="213" t="s">
        <v>203</v>
      </c>
      <c r="C9" s="214" t="s">
        <v>69</v>
      </c>
      <c r="D9" s="391" t="s">
        <v>268</v>
      </c>
      <c r="E9" s="216">
        <v>0</v>
      </c>
      <c r="F9" s="218">
        <v>5</v>
      </c>
      <c r="G9" s="242">
        <v>2</v>
      </c>
      <c r="H9" s="218">
        <v>2</v>
      </c>
      <c r="I9" s="236">
        <v>1</v>
      </c>
      <c r="J9" s="242">
        <v>0</v>
      </c>
      <c r="K9" s="217"/>
      <c r="L9" s="218"/>
      <c r="M9" s="242"/>
      <c r="N9" s="218"/>
      <c r="O9" s="304"/>
      <c r="P9" s="304"/>
      <c r="Q9" s="304"/>
      <c r="R9" s="304"/>
      <c r="S9" s="287"/>
      <c r="T9" s="393"/>
      <c r="U9" s="243"/>
      <c r="V9" s="218"/>
      <c r="W9" s="236"/>
      <c r="X9" s="218"/>
      <c r="Y9" s="217"/>
      <c r="Z9" s="218"/>
      <c r="AA9" s="242"/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337">
        <v>0</v>
      </c>
      <c r="AP9" s="338">
        <v>6</v>
      </c>
      <c r="AQ9" s="339">
        <f>SUM(E9:AN9)</f>
        <v>10</v>
      </c>
      <c r="AR9" s="340">
        <f>SUM(K3:K34)</f>
        <v>28</v>
      </c>
      <c r="AS9" s="358">
        <f t="shared" si="1"/>
        <v>26</v>
      </c>
      <c r="AT9" s="226">
        <f t="shared" si="0"/>
        <v>-18</v>
      </c>
      <c r="AU9" s="341" t="s">
        <v>253</v>
      </c>
      <c r="AV9" s="360">
        <f t="shared" si="2"/>
        <v>26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13"/>
      <c r="C10" s="214"/>
      <c r="D10" s="234"/>
      <c r="E10" s="216"/>
      <c r="F10" s="218"/>
      <c r="G10" s="218"/>
      <c r="H10" s="218"/>
      <c r="I10" s="218"/>
      <c r="J10" s="218"/>
      <c r="K10" s="218"/>
      <c r="L10" s="242"/>
      <c r="M10" s="242"/>
      <c r="N10" s="242"/>
      <c r="O10" s="305"/>
      <c r="P10" s="305"/>
      <c r="Q10" s="305"/>
      <c r="R10" s="305"/>
      <c r="S10" s="285"/>
      <c r="T10" s="242"/>
      <c r="U10" s="242"/>
      <c r="V10" s="242"/>
      <c r="W10" s="242"/>
      <c r="X10" s="242"/>
      <c r="Y10" s="242"/>
      <c r="Z10" s="242"/>
      <c r="AA10" s="242"/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337"/>
      <c r="AP10" s="338"/>
      <c r="AQ10" s="339">
        <f>SUM(E10:AN10)</f>
        <v>0</v>
      </c>
      <c r="AR10" s="340">
        <f>SUM(L3:L34)</f>
        <v>31</v>
      </c>
      <c r="AS10" s="358" t="e">
        <f t="shared" si="1"/>
        <v>#DIV/0!</v>
      </c>
      <c r="AT10" s="226">
        <f t="shared" si="0"/>
        <v>-31</v>
      </c>
      <c r="AU10" s="341"/>
      <c r="AV10" s="360"/>
    </row>
    <row r="11" spans="1:194" s="192" customFormat="1" ht="22.5">
      <c r="A11" s="212">
        <v>9</v>
      </c>
      <c r="B11" s="313"/>
      <c r="C11" s="371"/>
      <c r="D11" s="376"/>
      <c r="E11" s="285"/>
      <c r="F11" s="242"/>
      <c r="G11" s="242"/>
      <c r="H11" s="286"/>
      <c r="I11" s="242"/>
      <c r="J11" s="242"/>
      <c r="K11" s="242"/>
      <c r="L11" s="242"/>
      <c r="M11" s="242"/>
      <c r="N11" s="242"/>
      <c r="O11" s="305"/>
      <c r="P11" s="305"/>
      <c r="Q11" s="305"/>
      <c r="R11" s="305"/>
      <c r="S11" s="285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35"/>
      <c r="AE11" s="335"/>
      <c r="AF11" s="239"/>
      <c r="AG11" s="239"/>
      <c r="AH11" s="239"/>
      <c r="AI11" s="239"/>
      <c r="AJ11" s="239"/>
      <c r="AK11" s="239"/>
      <c r="AL11" s="239"/>
      <c r="AM11" s="239"/>
      <c r="AN11" s="345"/>
      <c r="AO11" s="337"/>
      <c r="AP11" s="338"/>
      <c r="AQ11" s="339">
        <f>SUM(E11:AN11)</f>
        <v>0</v>
      </c>
      <c r="AR11" s="340">
        <f>SUM(M3:M34)</f>
        <v>39</v>
      </c>
      <c r="AS11" s="358" t="e">
        <f t="shared" si="1"/>
        <v>#DIV/0!</v>
      </c>
      <c r="AT11" s="226">
        <f t="shared" si="0"/>
        <v>-39</v>
      </c>
      <c r="AU11" s="346"/>
      <c r="AV11" s="360"/>
    </row>
    <row r="12" spans="1:194" s="233" customFormat="1" ht="24" thickBot="1">
      <c r="A12" s="212">
        <v>10</v>
      </c>
      <c r="B12" s="312"/>
      <c r="C12" s="371"/>
      <c r="D12" s="387"/>
      <c r="E12" s="311"/>
      <c r="F12" s="297"/>
      <c r="G12" s="297"/>
      <c r="H12" s="309"/>
      <c r="I12" s="297"/>
      <c r="J12" s="297"/>
      <c r="K12" s="297"/>
      <c r="L12" s="242"/>
      <c r="M12" s="289"/>
      <c r="N12" s="242"/>
      <c r="O12" s="305"/>
      <c r="P12" s="305"/>
      <c r="Q12" s="305"/>
      <c r="R12" s="305"/>
      <c r="S12" s="285"/>
      <c r="T12" s="242"/>
      <c r="U12" s="242"/>
      <c r="V12" s="242"/>
      <c r="W12" s="229"/>
      <c r="X12" s="243"/>
      <c r="Y12" s="242"/>
      <c r="Z12" s="242"/>
      <c r="AA12" s="242"/>
      <c r="AB12" s="217"/>
      <c r="AC12" s="229"/>
      <c r="AD12" s="220"/>
      <c r="AE12" s="220"/>
      <c r="AF12" s="228"/>
      <c r="AG12" s="228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0</v>
      </c>
      <c r="AR12" s="340">
        <f>SUM(N3:N34)</f>
        <v>0</v>
      </c>
      <c r="AS12" s="356"/>
      <c r="AT12" s="226">
        <f t="shared" si="0"/>
        <v>0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203"/>
      <c r="C13" s="214"/>
      <c r="D13" s="378"/>
      <c r="E13" s="285"/>
      <c r="F13" s="242"/>
      <c r="G13" s="242"/>
      <c r="H13" s="245"/>
      <c r="I13" s="242"/>
      <c r="J13" s="242"/>
      <c r="K13" s="242"/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306"/>
      <c r="AD13" s="295"/>
      <c r="AE13" s="220"/>
      <c r="AF13" s="228"/>
      <c r="AG13" s="228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0</v>
      </c>
      <c r="AR13" s="340">
        <f>SUM(S3:S34)</f>
        <v>0</v>
      </c>
      <c r="AS13" s="356"/>
      <c r="AT13" s="226">
        <f t="shared" si="0"/>
        <v>0</v>
      </c>
      <c r="AU13" s="227"/>
      <c r="AV13" s="354"/>
    </row>
    <row r="14" spans="1:194" s="192" customFormat="1" ht="23.25">
      <c r="A14" s="212">
        <v>12</v>
      </c>
      <c r="B14" s="213"/>
      <c r="C14" s="214"/>
      <c r="D14" s="391"/>
      <c r="E14" s="285"/>
      <c r="F14" s="242"/>
      <c r="G14" s="242"/>
      <c r="H14" s="245"/>
      <c r="I14" s="242"/>
      <c r="J14" s="242"/>
      <c r="K14" s="242"/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18"/>
      <c r="AD14" s="307"/>
      <c r="AE14" s="220"/>
      <c r="AF14" s="352"/>
      <c r="AG14" s="352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0</v>
      </c>
      <c r="AR14" s="340">
        <f>SUM(T3:T34)</f>
        <v>0</v>
      </c>
      <c r="AS14" s="356"/>
      <c r="AT14" s="226">
        <f t="shared" si="0"/>
        <v>0</v>
      </c>
      <c r="AU14" s="227"/>
      <c r="AV14" s="354"/>
    </row>
    <row r="15" spans="1:194" s="192" customFormat="1" ht="24" thickBot="1">
      <c r="A15" s="248">
        <v>13</v>
      </c>
      <c r="B15" s="284"/>
      <c r="C15" s="214"/>
      <c r="D15" s="391"/>
      <c r="E15" s="310"/>
      <c r="F15" s="245"/>
      <c r="G15" s="245"/>
      <c r="H15" s="245"/>
      <c r="I15" s="242"/>
      <c r="J15" s="242"/>
      <c r="K15" s="242"/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0"/>
      <c r="Z15" s="220"/>
      <c r="AA15" s="220"/>
      <c r="AB15" s="220"/>
      <c r="AC15" s="220"/>
      <c r="AD15" s="220"/>
      <c r="AE15" s="306"/>
      <c r="AF15" s="295"/>
      <c r="AG15" s="352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0</v>
      </c>
      <c r="AR15" s="340">
        <f>SUM(U3:U34)</f>
        <v>0</v>
      </c>
      <c r="AS15" s="356"/>
      <c r="AT15" s="226">
        <f t="shared" si="0"/>
        <v>0</v>
      </c>
      <c r="AU15" s="227"/>
      <c r="AV15" s="354"/>
    </row>
    <row r="16" spans="1:194" s="233" customFormat="1" ht="24" thickBot="1">
      <c r="A16" s="250">
        <v>14</v>
      </c>
      <c r="B16" s="284"/>
      <c r="C16" s="230"/>
      <c r="D16" s="391"/>
      <c r="E16" s="285"/>
      <c r="F16" s="242"/>
      <c r="G16" s="242"/>
      <c r="H16" s="242"/>
      <c r="I16" s="242"/>
      <c r="J16" s="242"/>
      <c r="K16" s="242"/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2"/>
      <c r="AD16" s="252"/>
      <c r="AE16" s="218"/>
      <c r="AF16" s="307"/>
      <c r="AG16" s="353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0</v>
      </c>
      <c r="AR16" s="332">
        <f>SUM(V3:V34)</f>
        <v>0</v>
      </c>
      <c r="AS16" s="355"/>
      <c r="AT16" s="211">
        <f t="shared" si="0"/>
        <v>0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02">
        <v>1</v>
      </c>
      <c r="B17" s="213"/>
      <c r="C17" s="214"/>
      <c r="D17" s="391"/>
      <c r="E17" s="285"/>
      <c r="F17" s="242"/>
      <c r="G17" s="242"/>
      <c r="H17" s="242"/>
      <c r="I17" s="242"/>
      <c r="J17" s="242"/>
      <c r="K17" s="242"/>
      <c r="L17" s="295">
        <v>2</v>
      </c>
      <c r="M17" s="297">
        <v>5</v>
      </c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0"/>
      <c r="AD17" s="220"/>
      <c r="AE17" s="352"/>
      <c r="AF17" s="352"/>
      <c r="AG17" s="352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7</v>
      </c>
      <c r="AR17" s="340">
        <f>SUM(W3:W34)</f>
        <v>0</v>
      </c>
      <c r="AS17" s="356"/>
      <c r="AT17" s="226">
        <f t="shared" si="0"/>
        <v>7</v>
      </c>
      <c r="AU17" s="257"/>
    </row>
    <row r="18" spans="1:194" s="192" customFormat="1" ht="23.25">
      <c r="A18" s="212">
        <v>2</v>
      </c>
      <c r="B18" s="381"/>
      <c r="C18" s="214"/>
      <c r="D18" s="392"/>
      <c r="E18" s="287"/>
      <c r="F18" s="390"/>
      <c r="G18" s="243"/>
      <c r="H18" s="242"/>
      <c r="I18" s="286"/>
      <c r="J18" s="242"/>
      <c r="K18" s="242"/>
      <c r="L18" s="315">
        <v>3</v>
      </c>
      <c r="M18" s="242">
        <v>5</v>
      </c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8</v>
      </c>
      <c r="AR18" s="349">
        <f>SUM(X3:X34)</f>
        <v>0</v>
      </c>
      <c r="AS18" s="351"/>
      <c r="AT18" s="226">
        <f t="shared" si="0"/>
        <v>8</v>
      </c>
      <c r="AU18" s="260"/>
    </row>
    <row r="19" spans="1:194" s="233" customFormat="1" ht="24" thickBot="1">
      <c r="A19" s="212">
        <v>3</v>
      </c>
      <c r="B19" s="284"/>
      <c r="C19" s="214"/>
      <c r="D19" s="391"/>
      <c r="E19" s="285"/>
      <c r="F19" s="242"/>
      <c r="G19" s="242"/>
      <c r="H19" s="245"/>
      <c r="I19" s="242"/>
      <c r="J19" s="242"/>
      <c r="K19" s="242"/>
      <c r="L19" s="218">
        <v>3</v>
      </c>
      <c r="M19" s="242">
        <v>5</v>
      </c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8</v>
      </c>
      <c r="AR19" s="349">
        <f>SUM(Y3:Y34)</f>
        <v>0</v>
      </c>
      <c r="AS19" s="351"/>
      <c r="AT19" s="226">
        <f t="shared" si="0"/>
        <v>8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314"/>
      <c r="C20" s="371"/>
      <c r="D20" s="373"/>
      <c r="E20" s="310"/>
      <c r="F20" s="374"/>
      <c r="G20" s="245"/>
      <c r="H20" s="245"/>
      <c r="I20" s="242"/>
      <c r="J20" s="243"/>
      <c r="K20" s="242"/>
      <c r="L20" s="243">
        <v>5</v>
      </c>
      <c r="M20" s="242">
        <v>5</v>
      </c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10</v>
      </c>
      <c r="AR20" s="349">
        <f>SUM(Z3:Z34)</f>
        <v>0</v>
      </c>
      <c r="AS20" s="351"/>
      <c r="AT20" s="226">
        <f t="shared" si="0"/>
        <v>10</v>
      </c>
      <c r="AU20" s="260"/>
    </row>
    <row r="21" spans="1:194" s="192" customFormat="1" ht="23.25">
      <c r="A21" s="212">
        <v>5</v>
      </c>
      <c r="B21" s="313"/>
      <c r="C21" s="371"/>
      <c r="D21" s="373"/>
      <c r="E21" s="285"/>
      <c r="F21" s="242"/>
      <c r="G21" s="242"/>
      <c r="H21" s="242"/>
      <c r="I21" s="242"/>
      <c r="J21" s="242"/>
      <c r="K21" s="242"/>
      <c r="L21" s="218">
        <v>5</v>
      </c>
      <c r="M21" s="242">
        <v>4</v>
      </c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9</v>
      </c>
      <c r="AR21" s="349">
        <f>SUM(AA3:AA34)</f>
        <v>0</v>
      </c>
      <c r="AS21" s="351"/>
      <c r="AT21" s="226">
        <f t="shared" si="0"/>
        <v>9</v>
      </c>
      <c r="AU21" s="261"/>
    </row>
    <row r="22" spans="1:194" s="264" customFormat="1" ht="24" thickBot="1">
      <c r="A22" s="212">
        <v>6</v>
      </c>
      <c r="B22" s="375"/>
      <c r="C22" s="371"/>
      <c r="D22" s="376"/>
      <c r="E22" s="285"/>
      <c r="F22" s="242"/>
      <c r="G22" s="242"/>
      <c r="H22" s="242"/>
      <c r="I22" s="242"/>
      <c r="J22" s="242"/>
      <c r="K22" s="242"/>
      <c r="L22" s="243">
        <v>5</v>
      </c>
      <c r="M22" s="242">
        <v>5</v>
      </c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10</v>
      </c>
      <c r="AR22" s="349">
        <f>SUM(AB3:AB34)</f>
        <v>0</v>
      </c>
      <c r="AS22" s="351"/>
      <c r="AT22" s="226">
        <f t="shared" si="0"/>
        <v>10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377"/>
      <c r="C23" s="371"/>
      <c r="D23" s="373"/>
      <c r="E23" s="285"/>
      <c r="F23" s="242"/>
      <c r="G23" s="242"/>
      <c r="H23" s="242"/>
      <c r="I23" s="286"/>
      <c r="J23" s="242"/>
      <c r="K23" s="242"/>
      <c r="L23" s="218">
        <v>5</v>
      </c>
      <c r="M23" s="242">
        <v>5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10</v>
      </c>
      <c r="AR23" s="349">
        <f>SUM(AB4:AB35)</f>
        <v>0</v>
      </c>
      <c r="AS23" s="351"/>
      <c r="AT23" s="226">
        <f t="shared" si="0"/>
        <v>10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313"/>
      <c r="C24" s="371"/>
      <c r="D24" s="376"/>
      <c r="E24" s="285"/>
      <c r="F24" s="242"/>
      <c r="G24" s="242"/>
      <c r="H24" s="242"/>
      <c r="I24" s="242"/>
      <c r="J24" s="242"/>
      <c r="K24" s="242"/>
      <c r="L24" s="217"/>
      <c r="M24" s="242">
        <v>5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5</v>
      </c>
      <c r="AR24" s="349">
        <f>SUM(AC3:AC34)</f>
        <v>0</v>
      </c>
      <c r="AS24" s="351"/>
      <c r="AT24" s="226">
        <f t="shared" si="0"/>
        <v>5</v>
      </c>
      <c r="AU24" s="261"/>
    </row>
    <row r="25" spans="1:194" s="192" customFormat="1" ht="23.25" customHeight="1">
      <c r="A25" s="212">
        <v>9</v>
      </c>
      <c r="B25" s="313"/>
      <c r="C25" s="371"/>
      <c r="D25" s="376"/>
      <c r="E25" s="285"/>
      <c r="F25" s="242"/>
      <c r="G25" s="242"/>
      <c r="H25" s="286"/>
      <c r="I25" s="242"/>
      <c r="J25" s="242"/>
      <c r="K25" s="242"/>
      <c r="L25" s="242">
        <v>3</v>
      </c>
      <c r="M25" s="217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3</v>
      </c>
      <c r="AR25" s="351">
        <f>SUM(AD3:AD34)</f>
        <v>0</v>
      </c>
      <c r="AS25" s="351"/>
      <c r="AT25" s="226">
        <f t="shared" si="0"/>
        <v>3</v>
      </c>
      <c r="AU25" s="261"/>
    </row>
    <row r="26" spans="1:194" s="233" customFormat="1" ht="23.25" customHeight="1" thickBot="1">
      <c r="A26" s="212">
        <v>10</v>
      </c>
      <c r="B26" s="265"/>
      <c r="C26" s="265"/>
      <c r="D26" s="269"/>
      <c r="E26" s="221"/>
      <c r="F26" s="221"/>
      <c r="G26" s="221"/>
      <c r="H26" s="221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49" priority="8" stopIfTrue="1" operator="equal">
      <formula>5</formula>
    </cfRule>
  </conditionalFormatting>
  <conditionalFormatting sqref="E26:U35 S13:U22 E3:R11 N23:U25 L12:R12">
    <cfRule type="cellIs" dxfId="48" priority="7" stopIfTrue="1" operator="equal">
      <formula>5</formula>
    </cfRule>
  </conditionalFormatting>
  <conditionalFormatting sqref="S12:V12 X12:AB12 S3:AB11">
    <cfRule type="cellIs" dxfId="47" priority="6" stopIfTrue="1" operator="equal">
      <formula>5</formula>
    </cfRule>
  </conditionalFormatting>
  <conditionalFormatting sqref="L13:R16 N17:R22">
    <cfRule type="cellIs" dxfId="46" priority="5" stopIfTrue="1" operator="equal">
      <formula>5</formula>
    </cfRule>
  </conditionalFormatting>
  <conditionalFormatting sqref="AC13:AD14">
    <cfRule type="cellIs" dxfId="45" priority="4" stopIfTrue="1" operator="equal">
      <formula>5</formula>
    </cfRule>
  </conditionalFormatting>
  <conditionalFormatting sqref="AE15:AF16">
    <cfRule type="cellIs" dxfId="44" priority="3" stopIfTrue="1" operator="equal">
      <formula>5</formula>
    </cfRule>
  </conditionalFormatting>
  <conditionalFormatting sqref="E19:M25 L17:M18">
    <cfRule type="cellIs" dxfId="43" priority="2" stopIfTrue="1" operator="equal">
      <formula>5</formula>
    </cfRule>
  </conditionalFormatting>
  <conditionalFormatting sqref="E12:K18">
    <cfRule type="cellIs" dxfId="4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6511-5BFA-485E-AE35-4D0109F449DD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customWidth="1"/>
    <col min="14" max="14" width="4.125" style="195" hidden="1" customWidth="1"/>
    <col min="15" max="18" width="4.125" style="192" hidden="1" customWidth="1"/>
    <col min="19" max="21" width="4.125" customWidth="1"/>
    <col min="22" max="22" width="4.125" style="195" customWidth="1"/>
    <col min="23" max="24" width="4.125" customWidth="1"/>
    <col min="25" max="25" width="4.125" style="195" customWidth="1"/>
    <col min="26" max="26" width="4.125" style="7" customWidth="1"/>
    <col min="27" max="27" width="4.125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193" t="s">
        <v>298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1044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4</v>
      </c>
      <c r="W2" s="200">
        <v>5</v>
      </c>
      <c r="X2" s="200">
        <v>6</v>
      </c>
      <c r="Y2" s="200">
        <v>7</v>
      </c>
      <c r="Z2" s="200">
        <v>8</v>
      </c>
      <c r="AA2" s="200">
        <v>9</v>
      </c>
      <c r="AB2" s="200">
        <v>10</v>
      </c>
      <c r="AC2" s="200">
        <v>11</v>
      </c>
      <c r="AD2" s="200">
        <v>11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203" t="s">
        <v>172</v>
      </c>
      <c r="C3" s="214" t="s">
        <v>247</v>
      </c>
      <c r="D3" s="204" t="s">
        <v>248</v>
      </c>
      <c r="E3" s="205"/>
      <c r="F3" s="206">
        <v>2</v>
      </c>
      <c r="G3" s="206">
        <v>4</v>
      </c>
      <c r="H3" s="207">
        <v>0</v>
      </c>
      <c r="I3" s="288">
        <v>1</v>
      </c>
      <c r="J3" s="206">
        <v>3</v>
      </c>
      <c r="K3" s="206">
        <v>3</v>
      </c>
      <c r="L3" s="206">
        <v>5</v>
      </c>
      <c r="M3" s="242">
        <v>5</v>
      </c>
      <c r="N3" s="206"/>
      <c r="O3" s="303"/>
      <c r="P3" s="303"/>
      <c r="Q3" s="303"/>
      <c r="R3" s="303"/>
      <c r="S3" s="205"/>
      <c r="T3" s="206">
        <v>0</v>
      </c>
      <c r="U3" s="206">
        <v>4</v>
      </c>
      <c r="V3" s="207">
        <v>1</v>
      </c>
      <c r="W3" s="206">
        <v>0</v>
      </c>
      <c r="X3" s="206">
        <v>0</v>
      </c>
      <c r="Y3" s="206">
        <v>3</v>
      </c>
      <c r="Z3" s="206">
        <v>2</v>
      </c>
      <c r="AA3" s="288">
        <v>5</v>
      </c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>
        <v>3</v>
      </c>
      <c r="AP3" s="330">
        <v>13</v>
      </c>
      <c r="AQ3" s="331">
        <f>SUM(E3:AN3)</f>
        <v>38</v>
      </c>
      <c r="AR3" s="332">
        <f>SUM(E3:E34)</f>
        <v>72</v>
      </c>
      <c r="AS3" s="358">
        <f>SUM((AO3+AP3)+((AO3*100)/(AO3+AP3)+((((AQ3-AR3)+((AO3+AP3)*5))*50)/((AO3+AP3)*5))))</f>
        <v>63.5</v>
      </c>
      <c r="AT3" s="211">
        <f t="shared" ref="AT3:AT34" si="0">SUM(AQ3-AR3)</f>
        <v>-34</v>
      </c>
      <c r="AU3" s="333" t="s">
        <v>252</v>
      </c>
      <c r="AV3" s="360">
        <f>AS3</f>
        <v>63.5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13" t="s">
        <v>99</v>
      </c>
      <c r="C4" s="214" t="s">
        <v>247</v>
      </c>
      <c r="D4" s="215" t="s">
        <v>248</v>
      </c>
      <c r="E4" s="216">
        <v>5</v>
      </c>
      <c r="F4" s="217"/>
      <c r="G4" s="218">
        <v>5</v>
      </c>
      <c r="H4" s="219">
        <v>3</v>
      </c>
      <c r="I4" s="218">
        <v>5</v>
      </c>
      <c r="J4" s="218">
        <v>2</v>
      </c>
      <c r="K4" s="218">
        <v>3</v>
      </c>
      <c r="L4" s="218">
        <v>4</v>
      </c>
      <c r="M4" s="242">
        <v>5</v>
      </c>
      <c r="N4" s="218"/>
      <c r="O4" s="304"/>
      <c r="P4" s="304"/>
      <c r="Q4" s="304"/>
      <c r="R4" s="304"/>
      <c r="S4" s="287">
        <v>5</v>
      </c>
      <c r="T4" s="217"/>
      <c r="U4" s="218">
        <v>5</v>
      </c>
      <c r="V4" s="219">
        <v>3</v>
      </c>
      <c r="W4" s="218">
        <v>5</v>
      </c>
      <c r="X4" s="315">
        <v>2</v>
      </c>
      <c r="Y4" s="218">
        <v>5</v>
      </c>
      <c r="Z4" s="315">
        <v>3</v>
      </c>
      <c r="AA4" s="242">
        <v>5</v>
      </c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11</v>
      </c>
      <c r="AP4" s="338">
        <v>5</v>
      </c>
      <c r="AQ4" s="339">
        <f>SUM(E4:AN4)</f>
        <v>65</v>
      </c>
      <c r="AR4" s="340">
        <f>SUM(F3:F34)</f>
        <v>44</v>
      </c>
      <c r="AS4" s="358">
        <f t="shared" ref="AS4:AS11" si="1">SUM((AO4+AP4)+((AO4*100)/(AO4+AP4)+((((AQ4-AR4)+((AO4+AP4)*5))*50)/((AO4+AP4)*5))))</f>
        <v>147.875</v>
      </c>
      <c r="AT4" s="226">
        <f t="shared" si="0"/>
        <v>21</v>
      </c>
      <c r="AU4" s="341" t="s">
        <v>249</v>
      </c>
      <c r="AV4" s="360">
        <f t="shared" ref="AV4:AV11" si="2">AS4</f>
        <v>147.875</v>
      </c>
    </row>
    <row r="5" spans="1:194" s="192" customFormat="1" ht="22.5">
      <c r="A5" s="212">
        <v>3</v>
      </c>
      <c r="B5" s="244" t="s">
        <v>101</v>
      </c>
      <c r="C5" s="214" t="s">
        <v>2</v>
      </c>
      <c r="D5" s="215" t="s">
        <v>248</v>
      </c>
      <c r="E5" s="216">
        <v>5</v>
      </c>
      <c r="F5" s="218">
        <v>1</v>
      </c>
      <c r="G5" s="217"/>
      <c r="H5" s="219">
        <v>0</v>
      </c>
      <c r="I5" s="218">
        <v>4</v>
      </c>
      <c r="J5" s="218">
        <v>3</v>
      </c>
      <c r="K5" s="228">
        <v>2</v>
      </c>
      <c r="L5" s="218">
        <v>4</v>
      </c>
      <c r="M5" s="242">
        <v>3</v>
      </c>
      <c r="N5" s="218"/>
      <c r="O5" s="304"/>
      <c r="P5" s="304"/>
      <c r="Q5" s="304"/>
      <c r="R5" s="304"/>
      <c r="S5" s="216">
        <v>5</v>
      </c>
      <c r="T5" s="218">
        <v>3</v>
      </c>
      <c r="U5" s="217"/>
      <c r="V5" s="219">
        <v>1</v>
      </c>
      <c r="W5" s="218">
        <v>2</v>
      </c>
      <c r="X5" s="218">
        <v>2</v>
      </c>
      <c r="Y5" s="228">
        <v>0</v>
      </c>
      <c r="Z5" s="218">
        <v>3</v>
      </c>
      <c r="AA5" s="242">
        <v>5</v>
      </c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3</v>
      </c>
      <c r="AP5" s="338">
        <v>13</v>
      </c>
      <c r="AQ5" s="339">
        <f>SUM(E5:AN5)</f>
        <v>43</v>
      </c>
      <c r="AR5" s="340">
        <f>SUM(G3:G34)</f>
        <v>77</v>
      </c>
      <c r="AS5" s="358">
        <f t="shared" si="1"/>
        <v>63.5</v>
      </c>
      <c r="AT5" s="226">
        <f t="shared" si="0"/>
        <v>-34</v>
      </c>
      <c r="AU5" s="341" t="s">
        <v>250</v>
      </c>
      <c r="AV5" s="360">
        <f t="shared" si="2"/>
        <v>63.5</v>
      </c>
    </row>
    <row r="6" spans="1:194" s="233" customFormat="1" ht="23.25" thickBot="1">
      <c r="A6" s="212">
        <v>4</v>
      </c>
      <c r="B6" s="244" t="s">
        <v>92</v>
      </c>
      <c r="C6" s="230" t="s">
        <v>2</v>
      </c>
      <c r="D6" s="215" t="s">
        <v>97</v>
      </c>
      <c r="E6" s="231">
        <v>5</v>
      </c>
      <c r="F6" s="219">
        <v>5</v>
      </c>
      <c r="G6" s="219">
        <v>5</v>
      </c>
      <c r="H6" s="232"/>
      <c r="I6" s="218">
        <v>5</v>
      </c>
      <c r="J6" s="218">
        <v>5</v>
      </c>
      <c r="K6" s="218">
        <v>4</v>
      </c>
      <c r="L6" s="218">
        <v>5</v>
      </c>
      <c r="M6" s="242">
        <v>5</v>
      </c>
      <c r="N6" s="218"/>
      <c r="O6" s="304"/>
      <c r="P6" s="304"/>
      <c r="Q6" s="304"/>
      <c r="R6" s="304"/>
      <c r="S6" s="231">
        <v>5</v>
      </c>
      <c r="T6" s="316">
        <v>4</v>
      </c>
      <c r="U6" s="219">
        <v>5</v>
      </c>
      <c r="V6" s="232"/>
      <c r="W6" s="218">
        <v>5</v>
      </c>
      <c r="X6" s="243">
        <v>5</v>
      </c>
      <c r="Y6" s="218">
        <v>5</v>
      </c>
      <c r="Z6" s="243">
        <v>5</v>
      </c>
      <c r="AA6" s="242">
        <v>5</v>
      </c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>
        <v>15</v>
      </c>
      <c r="AP6" s="338">
        <v>1</v>
      </c>
      <c r="AQ6" s="339">
        <f>SUM(E6:AN6)</f>
        <v>78</v>
      </c>
      <c r="AR6" s="340">
        <f>SUM(H3:H34)</f>
        <v>30</v>
      </c>
      <c r="AS6" s="358">
        <f t="shared" si="1"/>
        <v>189.75</v>
      </c>
      <c r="AT6" s="226">
        <f t="shared" si="0"/>
        <v>48</v>
      </c>
      <c r="AU6" s="341" t="s">
        <v>245</v>
      </c>
      <c r="AV6" s="360">
        <f t="shared" si="2"/>
        <v>189.75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13" t="s">
        <v>200</v>
      </c>
      <c r="C7" s="214" t="s">
        <v>2</v>
      </c>
      <c r="D7" s="215" t="s">
        <v>88</v>
      </c>
      <c r="E7" s="231">
        <v>5</v>
      </c>
      <c r="F7" s="219">
        <v>2</v>
      </c>
      <c r="G7" s="219">
        <v>5</v>
      </c>
      <c r="H7" s="218">
        <v>3</v>
      </c>
      <c r="I7" s="217"/>
      <c r="J7" s="218">
        <v>5</v>
      </c>
      <c r="K7" s="218">
        <v>3</v>
      </c>
      <c r="L7" s="218">
        <v>4</v>
      </c>
      <c r="M7" s="242">
        <v>4</v>
      </c>
      <c r="N7" s="218"/>
      <c r="O7" s="304"/>
      <c r="P7" s="304"/>
      <c r="Q7" s="304"/>
      <c r="R7" s="304"/>
      <c r="S7" s="216">
        <v>5</v>
      </c>
      <c r="T7" s="218">
        <v>2</v>
      </c>
      <c r="U7" s="218">
        <v>5</v>
      </c>
      <c r="V7" s="242">
        <v>1</v>
      </c>
      <c r="W7" s="217"/>
      <c r="X7" s="218">
        <v>3</v>
      </c>
      <c r="Y7" s="218">
        <v>5</v>
      </c>
      <c r="Z7" s="218">
        <v>5</v>
      </c>
      <c r="AA7" s="242">
        <v>4</v>
      </c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>
        <v>7</v>
      </c>
      <c r="AP7" s="338">
        <v>9</v>
      </c>
      <c r="AQ7" s="339">
        <f>SUM(E7:AN7)</f>
        <v>61</v>
      </c>
      <c r="AR7" s="340">
        <f>SUM(I3:I34)</f>
        <v>62</v>
      </c>
      <c r="AS7" s="358">
        <f t="shared" si="1"/>
        <v>109.125</v>
      </c>
      <c r="AT7" s="226">
        <f t="shared" si="0"/>
        <v>-1</v>
      </c>
      <c r="AU7" s="341" t="s">
        <v>246</v>
      </c>
      <c r="AV7" s="360">
        <f t="shared" si="2"/>
        <v>109.125</v>
      </c>
    </row>
    <row r="8" spans="1:194" s="192" customFormat="1" ht="22.5">
      <c r="A8" s="212">
        <v>6</v>
      </c>
      <c r="B8" s="241" t="s">
        <v>91</v>
      </c>
      <c r="C8" s="214" t="s">
        <v>2</v>
      </c>
      <c r="D8" s="234" t="s">
        <v>88</v>
      </c>
      <c r="E8" s="231">
        <v>5</v>
      </c>
      <c r="F8" s="219">
        <v>5</v>
      </c>
      <c r="G8" s="219">
        <v>5</v>
      </c>
      <c r="H8" s="218">
        <v>2</v>
      </c>
      <c r="I8" s="218">
        <v>3</v>
      </c>
      <c r="J8" s="217"/>
      <c r="K8" s="218">
        <v>4</v>
      </c>
      <c r="L8" s="218">
        <v>4</v>
      </c>
      <c r="M8" s="242">
        <v>4</v>
      </c>
      <c r="N8" s="218"/>
      <c r="O8" s="304"/>
      <c r="P8" s="304"/>
      <c r="Q8" s="304"/>
      <c r="R8" s="304"/>
      <c r="S8" s="216">
        <v>5</v>
      </c>
      <c r="T8" s="218">
        <v>1</v>
      </c>
      <c r="U8" s="218">
        <v>5</v>
      </c>
      <c r="V8" s="218">
        <v>4</v>
      </c>
      <c r="W8" s="218">
        <v>5</v>
      </c>
      <c r="X8" s="217"/>
      <c r="Y8" s="218">
        <v>2</v>
      </c>
      <c r="Z8" s="243">
        <v>5</v>
      </c>
      <c r="AA8" s="242">
        <v>5</v>
      </c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>
        <v>8</v>
      </c>
      <c r="AP8" s="338">
        <v>8</v>
      </c>
      <c r="AQ8" s="339">
        <f>SUM(E8:AN8)</f>
        <v>64</v>
      </c>
      <c r="AR8" s="340">
        <f>SUM(J3:J34)</f>
        <v>54</v>
      </c>
      <c r="AS8" s="358">
        <f t="shared" si="1"/>
        <v>122.25</v>
      </c>
      <c r="AT8" s="226">
        <f t="shared" si="0"/>
        <v>10</v>
      </c>
      <c r="AU8" s="341" t="s">
        <v>242</v>
      </c>
      <c r="AV8" s="360">
        <f t="shared" si="2"/>
        <v>122.25</v>
      </c>
    </row>
    <row r="9" spans="1:194" s="233" customFormat="1" ht="23.25" thickBot="1">
      <c r="A9" s="212">
        <v>7</v>
      </c>
      <c r="B9" s="284" t="s">
        <v>244</v>
      </c>
      <c r="C9" s="214" t="s">
        <v>2</v>
      </c>
      <c r="D9" s="215" t="s">
        <v>88</v>
      </c>
      <c r="E9" s="216">
        <v>5</v>
      </c>
      <c r="F9" s="218">
        <v>5</v>
      </c>
      <c r="G9" s="228">
        <v>5</v>
      </c>
      <c r="H9" s="218">
        <v>5</v>
      </c>
      <c r="I9" s="236">
        <v>5</v>
      </c>
      <c r="J9" s="243">
        <v>5</v>
      </c>
      <c r="K9" s="217"/>
      <c r="L9" s="218">
        <v>5</v>
      </c>
      <c r="M9" s="242">
        <v>5</v>
      </c>
      <c r="N9" s="218"/>
      <c r="O9" s="304"/>
      <c r="P9" s="304"/>
      <c r="Q9" s="304"/>
      <c r="R9" s="304"/>
      <c r="S9" s="216">
        <v>5</v>
      </c>
      <c r="T9" s="218">
        <v>4</v>
      </c>
      <c r="U9" s="228">
        <v>5</v>
      </c>
      <c r="V9" s="218">
        <v>1</v>
      </c>
      <c r="W9" s="236">
        <v>4</v>
      </c>
      <c r="X9" s="218">
        <v>5</v>
      </c>
      <c r="Y9" s="217"/>
      <c r="Z9" s="218">
        <v>5</v>
      </c>
      <c r="AA9" s="242">
        <v>5</v>
      </c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337">
        <v>13</v>
      </c>
      <c r="AP9" s="338">
        <v>3</v>
      </c>
      <c r="AQ9" s="339">
        <f>SUM(E9:AN9)</f>
        <v>74</v>
      </c>
      <c r="AR9" s="340">
        <f>SUM(K3:K34)</f>
        <v>42</v>
      </c>
      <c r="AS9" s="358">
        <f t="shared" si="1"/>
        <v>167.25</v>
      </c>
      <c r="AT9" s="226">
        <f t="shared" si="0"/>
        <v>32</v>
      </c>
      <c r="AU9" s="341" t="s">
        <v>243</v>
      </c>
      <c r="AV9" s="360">
        <f t="shared" si="2"/>
        <v>167.25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13" t="s">
        <v>96</v>
      </c>
      <c r="C10" s="214" t="s">
        <v>2</v>
      </c>
      <c r="D10" s="234" t="s">
        <v>97</v>
      </c>
      <c r="E10" s="216">
        <v>2</v>
      </c>
      <c r="F10" s="218">
        <v>5</v>
      </c>
      <c r="G10" s="218">
        <v>5</v>
      </c>
      <c r="H10" s="218">
        <v>3</v>
      </c>
      <c r="I10" s="218">
        <v>5</v>
      </c>
      <c r="J10" s="218">
        <v>5</v>
      </c>
      <c r="K10" s="218">
        <v>1</v>
      </c>
      <c r="L10" s="217"/>
      <c r="M10" s="242">
        <v>5</v>
      </c>
      <c r="N10" s="218"/>
      <c r="O10" s="304"/>
      <c r="P10" s="304"/>
      <c r="Q10" s="304"/>
      <c r="R10" s="304"/>
      <c r="S10" s="216">
        <v>5</v>
      </c>
      <c r="T10" s="218">
        <v>2</v>
      </c>
      <c r="U10" s="218">
        <v>5</v>
      </c>
      <c r="V10" s="218">
        <v>3</v>
      </c>
      <c r="W10" s="218">
        <v>3</v>
      </c>
      <c r="X10" s="218">
        <v>3</v>
      </c>
      <c r="Y10" s="218">
        <v>1</v>
      </c>
      <c r="Z10" s="217"/>
      <c r="AA10" s="242">
        <v>5</v>
      </c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337">
        <v>8</v>
      </c>
      <c r="AP10" s="338">
        <v>8</v>
      </c>
      <c r="AQ10" s="339">
        <f>SUM(E10:AN10)</f>
        <v>58</v>
      </c>
      <c r="AR10" s="340">
        <f>SUM(L3:L34)</f>
        <v>65</v>
      </c>
      <c r="AS10" s="358">
        <f t="shared" si="1"/>
        <v>111.625</v>
      </c>
      <c r="AT10" s="226">
        <f t="shared" si="0"/>
        <v>-7</v>
      </c>
      <c r="AU10" s="341" t="s">
        <v>251</v>
      </c>
      <c r="AV10" s="360">
        <f t="shared" si="2"/>
        <v>111.625</v>
      </c>
    </row>
    <row r="11" spans="1:194" s="192" customFormat="1" ht="22.5">
      <c r="A11" s="212">
        <v>9</v>
      </c>
      <c r="B11" s="213" t="s">
        <v>106</v>
      </c>
      <c r="C11" s="214" t="s">
        <v>247</v>
      </c>
      <c r="D11" s="234" t="s">
        <v>81</v>
      </c>
      <c r="E11" s="285">
        <v>1</v>
      </c>
      <c r="F11" s="242">
        <v>1</v>
      </c>
      <c r="G11" s="242">
        <v>5</v>
      </c>
      <c r="H11" s="286">
        <v>0</v>
      </c>
      <c r="I11" s="242">
        <v>5</v>
      </c>
      <c r="J11" s="242">
        <v>5</v>
      </c>
      <c r="K11" s="242">
        <v>1</v>
      </c>
      <c r="L11" s="242">
        <v>3</v>
      </c>
      <c r="M11" s="217"/>
      <c r="N11" s="242"/>
      <c r="O11" s="305"/>
      <c r="P11" s="305"/>
      <c r="Q11" s="305"/>
      <c r="R11" s="305"/>
      <c r="S11" s="285">
        <v>4</v>
      </c>
      <c r="T11" s="242">
        <v>2</v>
      </c>
      <c r="U11" s="242">
        <v>4</v>
      </c>
      <c r="V11" s="286">
        <v>0</v>
      </c>
      <c r="W11" s="242">
        <v>5</v>
      </c>
      <c r="X11" s="242">
        <v>1</v>
      </c>
      <c r="Y11" s="242">
        <v>0</v>
      </c>
      <c r="Z11" s="242">
        <v>3</v>
      </c>
      <c r="AA11" s="217"/>
      <c r="AB11" s="246"/>
      <c r="AC11" s="238"/>
      <c r="AD11" s="335"/>
      <c r="AE11" s="335"/>
      <c r="AF11" s="239"/>
      <c r="AG11" s="239"/>
      <c r="AH11" s="239"/>
      <c r="AI11" s="239"/>
      <c r="AJ11" s="239"/>
      <c r="AK11" s="239"/>
      <c r="AL11" s="239"/>
      <c r="AM11" s="239"/>
      <c r="AN11" s="345"/>
      <c r="AO11" s="337">
        <v>4</v>
      </c>
      <c r="AP11" s="338">
        <v>12</v>
      </c>
      <c r="AQ11" s="339">
        <f>SUM(E11:AN11)</f>
        <v>40</v>
      </c>
      <c r="AR11" s="340">
        <f>SUM(M3:M34)</f>
        <v>75</v>
      </c>
      <c r="AS11" s="358">
        <f t="shared" si="1"/>
        <v>69.125</v>
      </c>
      <c r="AT11" s="226">
        <f t="shared" si="0"/>
        <v>-35</v>
      </c>
      <c r="AU11" s="346" t="s">
        <v>253</v>
      </c>
      <c r="AV11" s="360">
        <f t="shared" si="2"/>
        <v>69.125</v>
      </c>
    </row>
    <row r="12" spans="1:194" s="233" customFormat="1" ht="24" thickBot="1">
      <c r="A12" s="212">
        <v>10</v>
      </c>
      <c r="B12" s="312"/>
      <c r="C12" s="214"/>
      <c r="D12" s="204"/>
      <c r="E12" s="216"/>
      <c r="F12" s="218"/>
      <c r="G12" s="218"/>
      <c r="H12" s="218"/>
      <c r="I12" s="218"/>
      <c r="J12" s="218"/>
      <c r="K12" s="218"/>
      <c r="L12" s="218"/>
      <c r="M12" s="289"/>
      <c r="N12" s="217"/>
      <c r="O12" s="305"/>
      <c r="P12" s="305"/>
      <c r="Q12" s="305"/>
      <c r="R12" s="305"/>
      <c r="S12" s="216"/>
      <c r="T12" s="218"/>
      <c r="U12" s="218"/>
      <c r="V12" s="218"/>
      <c r="W12" s="229"/>
      <c r="X12" s="243"/>
      <c r="Y12" s="242"/>
      <c r="Z12" s="242"/>
      <c r="AA12" s="242"/>
      <c r="AB12" s="217"/>
      <c r="AC12" s="229"/>
      <c r="AD12" s="220"/>
      <c r="AE12" s="220"/>
      <c r="AF12" s="228"/>
      <c r="AG12" s="228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0</v>
      </c>
      <c r="AR12" s="340">
        <f>SUM(N3:N34)</f>
        <v>0</v>
      </c>
      <c r="AS12" s="356"/>
      <c r="AT12" s="226">
        <f t="shared" si="0"/>
        <v>0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313"/>
      <c r="C13" s="214"/>
      <c r="D13" s="215"/>
      <c r="E13" s="311"/>
      <c r="F13" s="297"/>
      <c r="G13" s="297"/>
      <c r="H13" s="309"/>
      <c r="I13" s="297"/>
      <c r="J13" s="297"/>
      <c r="K13" s="297"/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306"/>
      <c r="AD13" s="295"/>
      <c r="AE13" s="220"/>
      <c r="AF13" s="228"/>
      <c r="AG13" s="228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0</v>
      </c>
      <c r="AR13" s="340">
        <f>SUM(S3:S34)</f>
        <v>39</v>
      </c>
      <c r="AS13" s="356"/>
      <c r="AT13" s="226">
        <f t="shared" si="0"/>
        <v>-39</v>
      </c>
      <c r="AU13" s="227"/>
      <c r="AV13" s="354"/>
    </row>
    <row r="14" spans="1:194" s="192" customFormat="1" ht="23.25">
      <c r="A14" s="212">
        <v>12</v>
      </c>
      <c r="B14" s="314"/>
      <c r="C14" s="214"/>
      <c r="D14" s="215"/>
      <c r="E14" s="287"/>
      <c r="F14" s="242"/>
      <c r="G14" s="242"/>
      <c r="H14" s="245"/>
      <c r="I14" s="242"/>
      <c r="J14" s="242"/>
      <c r="K14" s="242"/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18"/>
      <c r="AD14" s="307"/>
      <c r="AE14" s="220"/>
      <c r="AF14" s="352"/>
      <c r="AG14" s="352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0</v>
      </c>
      <c r="AR14" s="340">
        <f>SUM(T3:T34)</f>
        <v>18</v>
      </c>
      <c r="AS14" s="356"/>
      <c r="AT14" s="226">
        <f t="shared" si="0"/>
        <v>-18</v>
      </c>
      <c r="AU14" s="227"/>
      <c r="AV14" s="354"/>
    </row>
    <row r="15" spans="1:194" s="192" customFormat="1" ht="24" thickBot="1">
      <c r="A15" s="248">
        <v>13</v>
      </c>
      <c r="B15" s="314"/>
      <c r="C15" s="230"/>
      <c r="D15" s="215"/>
      <c r="E15" s="285"/>
      <c r="F15" s="242"/>
      <c r="G15" s="242"/>
      <c r="H15" s="245"/>
      <c r="I15" s="242"/>
      <c r="J15" s="242"/>
      <c r="K15" s="242"/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0"/>
      <c r="Z15" s="220"/>
      <c r="AA15" s="220"/>
      <c r="AB15" s="220"/>
      <c r="AC15" s="220"/>
      <c r="AD15" s="220"/>
      <c r="AE15" s="306"/>
      <c r="AF15" s="295"/>
      <c r="AG15" s="352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0</v>
      </c>
      <c r="AR15" s="340">
        <f>SUM(U3:U34)</f>
        <v>38</v>
      </c>
      <c r="AS15" s="356"/>
      <c r="AT15" s="226">
        <f t="shared" si="0"/>
        <v>-38</v>
      </c>
      <c r="AU15" s="227"/>
      <c r="AV15" s="354"/>
    </row>
    <row r="16" spans="1:194" s="233" customFormat="1" ht="24" thickBot="1">
      <c r="A16" s="250">
        <v>14</v>
      </c>
      <c r="B16" s="317" t="s">
        <v>254</v>
      </c>
      <c r="C16" s="214"/>
      <c r="D16" s="215"/>
      <c r="E16" s="310"/>
      <c r="F16" s="245"/>
      <c r="G16" s="245"/>
      <c r="H16" s="245"/>
      <c r="I16" s="242"/>
      <c r="J16" s="243"/>
      <c r="K16" s="242"/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2"/>
      <c r="AD16" s="252"/>
      <c r="AE16" s="218"/>
      <c r="AF16" s="307"/>
      <c r="AG16" s="353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0</v>
      </c>
      <c r="AR16" s="332">
        <f>SUM(V3:V34)</f>
        <v>14</v>
      </c>
      <c r="AS16" s="355"/>
      <c r="AT16" s="211">
        <f t="shared" si="0"/>
        <v>-14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02">
        <v>1</v>
      </c>
      <c r="B17" s="290" t="s">
        <v>172</v>
      </c>
      <c r="C17" s="214" t="s">
        <v>247</v>
      </c>
      <c r="D17" s="204" t="s">
        <v>248</v>
      </c>
      <c r="E17" s="205"/>
      <c r="F17" s="295">
        <v>0</v>
      </c>
      <c r="G17" s="295">
        <v>4</v>
      </c>
      <c r="H17" s="296">
        <v>1</v>
      </c>
      <c r="I17" s="295">
        <v>0</v>
      </c>
      <c r="J17" s="295">
        <v>0</v>
      </c>
      <c r="K17" s="295">
        <v>3</v>
      </c>
      <c r="L17" s="295">
        <v>2</v>
      </c>
      <c r="M17" s="297">
        <v>5</v>
      </c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0"/>
      <c r="AD17" s="220"/>
      <c r="AE17" s="352"/>
      <c r="AF17" s="352"/>
      <c r="AG17" s="352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15</v>
      </c>
      <c r="AR17" s="340">
        <f>SUM(W3:W34)</f>
        <v>29</v>
      </c>
      <c r="AS17" s="356"/>
      <c r="AT17" s="226">
        <f t="shared" si="0"/>
        <v>-14</v>
      </c>
      <c r="AU17" s="257"/>
    </row>
    <row r="18" spans="1:194" s="192" customFormat="1" ht="23.25">
      <c r="A18" s="212">
        <v>2</v>
      </c>
      <c r="B18" s="291" t="s">
        <v>99</v>
      </c>
      <c r="C18" s="214" t="s">
        <v>247</v>
      </c>
      <c r="D18" s="215" t="s">
        <v>248</v>
      </c>
      <c r="E18" s="287">
        <v>5</v>
      </c>
      <c r="F18" s="217"/>
      <c r="G18" s="218">
        <v>5</v>
      </c>
      <c r="H18" s="219">
        <v>3</v>
      </c>
      <c r="I18" s="218">
        <v>5</v>
      </c>
      <c r="J18" s="315">
        <v>2</v>
      </c>
      <c r="K18" s="218">
        <v>5</v>
      </c>
      <c r="L18" s="315">
        <v>3</v>
      </c>
      <c r="M18" s="242">
        <v>5</v>
      </c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33</v>
      </c>
      <c r="AR18" s="349">
        <f>SUM(X3:X34)</f>
        <v>21</v>
      </c>
      <c r="AS18" s="351"/>
      <c r="AT18" s="226">
        <f t="shared" si="0"/>
        <v>12</v>
      </c>
      <c r="AU18" s="260"/>
    </row>
    <row r="19" spans="1:194" s="233" customFormat="1" ht="24" thickBot="1">
      <c r="A19" s="212">
        <v>3</v>
      </c>
      <c r="B19" s="292" t="s">
        <v>101</v>
      </c>
      <c r="C19" s="214" t="s">
        <v>2</v>
      </c>
      <c r="D19" s="215" t="s">
        <v>248</v>
      </c>
      <c r="E19" s="216">
        <v>5</v>
      </c>
      <c r="F19" s="218">
        <v>3</v>
      </c>
      <c r="G19" s="217"/>
      <c r="H19" s="219">
        <v>1</v>
      </c>
      <c r="I19" s="218">
        <v>2</v>
      </c>
      <c r="J19" s="218">
        <v>2</v>
      </c>
      <c r="K19" s="228">
        <v>0</v>
      </c>
      <c r="L19" s="218">
        <v>3</v>
      </c>
      <c r="M19" s="242">
        <v>5</v>
      </c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21</v>
      </c>
      <c r="AR19" s="349">
        <f>SUM(Y3:Y34)</f>
        <v>21</v>
      </c>
      <c r="AS19" s="351"/>
      <c r="AT19" s="226">
        <f t="shared" si="0"/>
        <v>0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292" t="s">
        <v>92</v>
      </c>
      <c r="C20" s="230" t="s">
        <v>2</v>
      </c>
      <c r="D20" s="215" t="s">
        <v>97</v>
      </c>
      <c r="E20" s="231">
        <v>5</v>
      </c>
      <c r="F20" s="316">
        <v>4</v>
      </c>
      <c r="G20" s="219">
        <v>5</v>
      </c>
      <c r="H20" s="232"/>
      <c r="I20" s="218">
        <v>5</v>
      </c>
      <c r="J20" s="243">
        <v>5</v>
      </c>
      <c r="K20" s="218">
        <v>5</v>
      </c>
      <c r="L20" s="243">
        <v>5</v>
      </c>
      <c r="M20" s="242">
        <v>5</v>
      </c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39</v>
      </c>
      <c r="AR20" s="349">
        <f>SUM(Z3:Z34)</f>
        <v>31</v>
      </c>
      <c r="AS20" s="351"/>
      <c r="AT20" s="226">
        <f t="shared" si="0"/>
        <v>8</v>
      </c>
      <c r="AU20" s="260"/>
    </row>
    <row r="21" spans="1:194" s="192" customFormat="1" ht="23.25">
      <c r="A21" s="212">
        <v>5</v>
      </c>
      <c r="B21" s="291" t="s">
        <v>200</v>
      </c>
      <c r="C21" s="214" t="s">
        <v>2</v>
      </c>
      <c r="D21" s="215" t="s">
        <v>88</v>
      </c>
      <c r="E21" s="216">
        <v>5</v>
      </c>
      <c r="F21" s="218">
        <v>2</v>
      </c>
      <c r="G21" s="218">
        <v>5</v>
      </c>
      <c r="H21" s="242">
        <v>1</v>
      </c>
      <c r="I21" s="217"/>
      <c r="J21" s="218">
        <v>3</v>
      </c>
      <c r="K21" s="218">
        <v>5</v>
      </c>
      <c r="L21" s="218">
        <v>5</v>
      </c>
      <c r="M21" s="242">
        <v>4</v>
      </c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30</v>
      </c>
      <c r="AR21" s="349">
        <f>SUM(AA3:AA34)</f>
        <v>39</v>
      </c>
      <c r="AS21" s="351"/>
      <c r="AT21" s="226">
        <f t="shared" si="0"/>
        <v>-9</v>
      </c>
      <c r="AU21" s="261"/>
    </row>
    <row r="22" spans="1:194" s="264" customFormat="1" ht="24" thickBot="1">
      <c r="A22" s="212">
        <v>6</v>
      </c>
      <c r="B22" s="293" t="s">
        <v>91</v>
      </c>
      <c r="C22" s="214" t="s">
        <v>2</v>
      </c>
      <c r="D22" s="234" t="s">
        <v>88</v>
      </c>
      <c r="E22" s="216">
        <v>5</v>
      </c>
      <c r="F22" s="218">
        <v>1</v>
      </c>
      <c r="G22" s="218">
        <v>5</v>
      </c>
      <c r="H22" s="218">
        <v>4</v>
      </c>
      <c r="I22" s="218">
        <v>5</v>
      </c>
      <c r="J22" s="217"/>
      <c r="K22" s="218">
        <v>2</v>
      </c>
      <c r="L22" s="243">
        <v>5</v>
      </c>
      <c r="M22" s="242">
        <v>5</v>
      </c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32</v>
      </c>
      <c r="AR22" s="349">
        <f>SUM(AB3:AB34)</f>
        <v>0</v>
      </c>
      <c r="AS22" s="351"/>
      <c r="AT22" s="226">
        <f t="shared" si="0"/>
        <v>32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294" t="s">
        <v>244</v>
      </c>
      <c r="C23" s="214" t="s">
        <v>2</v>
      </c>
      <c r="D23" s="215" t="s">
        <v>88</v>
      </c>
      <c r="E23" s="216">
        <v>5</v>
      </c>
      <c r="F23" s="218">
        <v>4</v>
      </c>
      <c r="G23" s="228">
        <v>5</v>
      </c>
      <c r="H23" s="218">
        <v>1</v>
      </c>
      <c r="I23" s="236">
        <v>4</v>
      </c>
      <c r="J23" s="218">
        <v>5</v>
      </c>
      <c r="K23" s="217"/>
      <c r="L23" s="218">
        <v>5</v>
      </c>
      <c r="M23" s="242">
        <v>5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34</v>
      </c>
      <c r="AR23" s="349">
        <f>SUM(AB4:AB35)</f>
        <v>0</v>
      </c>
      <c r="AS23" s="351"/>
      <c r="AT23" s="226">
        <f t="shared" si="0"/>
        <v>34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291" t="s">
        <v>96</v>
      </c>
      <c r="C24" s="214" t="s">
        <v>2</v>
      </c>
      <c r="D24" s="234" t="s">
        <v>97</v>
      </c>
      <c r="E24" s="216">
        <v>5</v>
      </c>
      <c r="F24" s="218">
        <v>2</v>
      </c>
      <c r="G24" s="218">
        <v>5</v>
      </c>
      <c r="H24" s="218">
        <v>3</v>
      </c>
      <c r="I24" s="218">
        <v>3</v>
      </c>
      <c r="J24" s="218">
        <v>3</v>
      </c>
      <c r="K24" s="218">
        <v>1</v>
      </c>
      <c r="L24" s="217"/>
      <c r="M24" s="242">
        <v>5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27</v>
      </c>
      <c r="AR24" s="349">
        <f>SUM(AC3:AC34)</f>
        <v>0</v>
      </c>
      <c r="AS24" s="351"/>
      <c r="AT24" s="226">
        <f t="shared" si="0"/>
        <v>27</v>
      </c>
      <c r="AU24" s="261"/>
    </row>
    <row r="25" spans="1:194" s="192" customFormat="1" ht="23.25" customHeight="1">
      <c r="A25" s="212">
        <v>9</v>
      </c>
      <c r="B25" s="291" t="s">
        <v>106</v>
      </c>
      <c r="C25" s="214" t="s">
        <v>247</v>
      </c>
      <c r="D25" s="234" t="s">
        <v>81</v>
      </c>
      <c r="E25" s="285">
        <v>4</v>
      </c>
      <c r="F25" s="242">
        <v>2</v>
      </c>
      <c r="G25" s="242">
        <v>4</v>
      </c>
      <c r="H25" s="286">
        <v>0</v>
      </c>
      <c r="I25" s="242">
        <v>5</v>
      </c>
      <c r="J25" s="242">
        <v>1</v>
      </c>
      <c r="K25" s="242">
        <v>0</v>
      </c>
      <c r="L25" s="242">
        <v>3</v>
      </c>
      <c r="M25" s="217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19</v>
      </c>
      <c r="AR25" s="351">
        <f>SUM(AD3:AD34)</f>
        <v>0</v>
      </c>
      <c r="AS25" s="351"/>
      <c r="AT25" s="226">
        <f t="shared" si="0"/>
        <v>19</v>
      </c>
      <c r="AU25" s="261"/>
    </row>
    <row r="26" spans="1:194" s="233" customFormat="1" ht="23.25" customHeight="1" thickBot="1">
      <c r="A26" s="212">
        <v>10</v>
      </c>
      <c r="B26" s="265"/>
      <c r="C26" s="265"/>
      <c r="D26" s="269"/>
      <c r="E26" s="221"/>
      <c r="F26" s="221"/>
      <c r="G26" s="221"/>
      <c r="H26" s="221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41" priority="7" stopIfTrue="1" operator="equal">
      <formula>5</formula>
    </cfRule>
  </conditionalFormatting>
  <conditionalFormatting sqref="E26:U35 S13:U22 E3:R12 N23:U25">
    <cfRule type="cellIs" dxfId="40" priority="6" stopIfTrue="1" operator="equal">
      <formula>5</formula>
    </cfRule>
  </conditionalFormatting>
  <conditionalFormatting sqref="S3:AB11 S12:V12 X12:AB12">
    <cfRule type="cellIs" dxfId="39" priority="5" stopIfTrue="1" operator="equal">
      <formula>5</formula>
    </cfRule>
  </conditionalFormatting>
  <conditionalFormatting sqref="E13:R16 N17:R22">
    <cfRule type="cellIs" dxfId="38" priority="4" stopIfTrue="1" operator="equal">
      <formula>5</formula>
    </cfRule>
  </conditionalFormatting>
  <conditionalFormatting sqref="AC13:AD14">
    <cfRule type="cellIs" dxfId="37" priority="3" stopIfTrue="1" operator="equal">
      <formula>5</formula>
    </cfRule>
  </conditionalFormatting>
  <conditionalFormatting sqref="AE15:AF16">
    <cfRule type="cellIs" dxfId="36" priority="2" stopIfTrue="1" operator="equal">
      <formula>5</formula>
    </cfRule>
  </conditionalFormatting>
  <conditionalFormatting sqref="E17:M25">
    <cfRule type="cellIs" dxfId="35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0929-28FE-463D-95A9-23697C307EB6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customWidth="1"/>
    <col min="14" max="14" width="4.125" style="195" hidden="1" customWidth="1"/>
    <col min="15" max="18" width="4.125" style="192" hidden="1" customWidth="1"/>
    <col min="19" max="21" width="4.125" customWidth="1"/>
    <col min="22" max="22" width="4.125" style="195" customWidth="1"/>
    <col min="23" max="24" width="4.125" customWidth="1"/>
    <col min="25" max="25" width="4.125" style="195" hidden="1" customWidth="1"/>
    <col min="26" max="26" width="4.125" style="7" hidden="1" customWidth="1"/>
    <col min="27" max="27" width="4.125" hidden="1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193" t="s">
        <v>299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330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1</v>
      </c>
      <c r="I2" s="200">
        <v>2</v>
      </c>
      <c r="J2" s="200">
        <v>3</v>
      </c>
      <c r="K2" s="200">
        <v>1</v>
      </c>
      <c r="L2" s="200">
        <v>2</v>
      </c>
      <c r="M2" s="200">
        <v>3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1</v>
      </c>
      <c r="W2" s="200">
        <v>2</v>
      </c>
      <c r="X2" s="200">
        <v>3</v>
      </c>
      <c r="Y2" s="200">
        <v>7</v>
      </c>
      <c r="Z2" s="200">
        <v>8</v>
      </c>
      <c r="AA2" s="200">
        <v>9</v>
      </c>
      <c r="AB2" s="200">
        <v>10</v>
      </c>
      <c r="AC2" s="200">
        <v>11</v>
      </c>
      <c r="AD2" s="200">
        <v>11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203" t="s">
        <v>204</v>
      </c>
      <c r="C3" s="214" t="s">
        <v>0</v>
      </c>
      <c r="D3" s="204" t="s">
        <v>220</v>
      </c>
      <c r="E3" s="205"/>
      <c r="F3" s="206">
        <v>5</v>
      </c>
      <c r="G3" s="206">
        <v>4</v>
      </c>
      <c r="H3" s="205"/>
      <c r="I3" s="206">
        <v>0</v>
      </c>
      <c r="J3" s="206">
        <v>2</v>
      </c>
      <c r="K3" s="205"/>
      <c r="L3" s="206">
        <v>5</v>
      </c>
      <c r="M3" s="206">
        <v>4</v>
      </c>
      <c r="N3" s="206"/>
      <c r="O3" s="303"/>
      <c r="P3" s="303"/>
      <c r="Q3" s="303"/>
      <c r="R3" s="303"/>
      <c r="S3" s="205"/>
      <c r="T3" s="206">
        <v>1</v>
      </c>
      <c r="U3" s="206">
        <v>3</v>
      </c>
      <c r="V3" s="205"/>
      <c r="W3" s="206">
        <v>1</v>
      </c>
      <c r="X3" s="206">
        <v>4</v>
      </c>
      <c r="Y3" s="206"/>
      <c r="Z3" s="206"/>
      <c r="AA3" s="288"/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>
        <v>2</v>
      </c>
      <c r="AP3" s="330">
        <v>8</v>
      </c>
      <c r="AQ3" s="331">
        <f>SUM(E3:AN3)</f>
        <v>29</v>
      </c>
      <c r="AR3" s="332">
        <f>SUM(E3:E34)</f>
        <v>44</v>
      </c>
      <c r="AS3" s="358">
        <f>SUM((AO3+AP3)+((AO3*100)/(AO3+AP3)+((((AQ3-AR3)+((AO3+AP3)*5))*50)/((AO3+AP3)*5))))</f>
        <v>65</v>
      </c>
      <c r="AT3" s="211">
        <f t="shared" ref="AT3:AT34" si="0">SUM(AQ3-AR3)</f>
        <v>-15</v>
      </c>
      <c r="AU3" s="333" t="s">
        <v>249</v>
      </c>
      <c r="AV3" s="360">
        <f>AS3</f>
        <v>65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13" t="s">
        <v>258</v>
      </c>
      <c r="C4" s="214" t="s">
        <v>259</v>
      </c>
      <c r="D4" s="378" t="s">
        <v>192</v>
      </c>
      <c r="E4" s="216">
        <v>4</v>
      </c>
      <c r="F4" s="217"/>
      <c r="G4" s="218">
        <v>5</v>
      </c>
      <c r="H4" s="216">
        <v>5</v>
      </c>
      <c r="I4" s="217"/>
      <c r="J4" s="218">
        <v>5</v>
      </c>
      <c r="K4" s="216">
        <v>0</v>
      </c>
      <c r="L4" s="217"/>
      <c r="M4" s="218">
        <v>5</v>
      </c>
      <c r="N4" s="218"/>
      <c r="O4" s="304"/>
      <c r="P4" s="304"/>
      <c r="Q4" s="304"/>
      <c r="R4" s="304"/>
      <c r="S4" s="287">
        <v>5</v>
      </c>
      <c r="T4" s="217"/>
      <c r="U4" s="218">
        <v>5</v>
      </c>
      <c r="V4" s="287">
        <v>5</v>
      </c>
      <c r="W4" s="217"/>
      <c r="X4" s="218">
        <v>5</v>
      </c>
      <c r="Y4" s="242"/>
      <c r="Z4" s="243"/>
      <c r="AA4" s="242"/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8</v>
      </c>
      <c r="AP4" s="338">
        <v>2</v>
      </c>
      <c r="AQ4" s="339">
        <f>SUM(E4:AN4)</f>
        <v>44</v>
      </c>
      <c r="AR4" s="340">
        <f>SUM(F3:F34)</f>
        <v>27</v>
      </c>
      <c r="AS4" s="358">
        <f t="shared" ref="AS4:AS11" si="1">SUM((AO4+AP4)+((AO4*100)/(AO4+AP4)+((((AQ4-AR4)+((AO4+AP4)*5))*50)/((AO4+AP4)*5))))</f>
        <v>157</v>
      </c>
      <c r="AT4" s="226">
        <f t="shared" si="0"/>
        <v>17</v>
      </c>
      <c r="AU4" s="341" t="s">
        <v>245</v>
      </c>
      <c r="AV4" s="360">
        <f t="shared" ref="AV4:AV11" si="2">AS4</f>
        <v>157</v>
      </c>
    </row>
    <row r="5" spans="1:194" s="192" customFormat="1" ht="22.5">
      <c r="A5" s="212">
        <v>3</v>
      </c>
      <c r="B5" s="284" t="s">
        <v>260</v>
      </c>
      <c r="C5" s="214" t="s">
        <v>0</v>
      </c>
      <c r="D5" s="215" t="s">
        <v>88</v>
      </c>
      <c r="E5" s="216">
        <v>5</v>
      </c>
      <c r="F5" s="218">
        <v>3</v>
      </c>
      <c r="G5" s="217"/>
      <c r="H5" s="216">
        <v>5</v>
      </c>
      <c r="I5" s="218">
        <v>3</v>
      </c>
      <c r="J5" s="217"/>
      <c r="K5" s="216">
        <v>5</v>
      </c>
      <c r="L5" s="218">
        <v>4</v>
      </c>
      <c r="M5" s="217"/>
      <c r="N5" s="218"/>
      <c r="O5" s="304"/>
      <c r="P5" s="304"/>
      <c r="Q5" s="304"/>
      <c r="R5" s="304"/>
      <c r="S5" s="216">
        <v>5</v>
      </c>
      <c r="T5" s="218">
        <v>2</v>
      </c>
      <c r="U5" s="217"/>
      <c r="V5" s="216">
        <v>5</v>
      </c>
      <c r="W5" s="218">
        <v>2</v>
      </c>
      <c r="X5" s="217"/>
      <c r="Y5" s="228"/>
      <c r="Z5" s="218"/>
      <c r="AA5" s="242"/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5</v>
      </c>
      <c r="AP5" s="338">
        <v>5</v>
      </c>
      <c r="AQ5" s="339">
        <f>SUM(E5:AN5)</f>
        <v>39</v>
      </c>
      <c r="AR5" s="340">
        <f>SUM(G3:G34)</f>
        <v>41</v>
      </c>
      <c r="AS5" s="358">
        <f t="shared" si="1"/>
        <v>108</v>
      </c>
      <c r="AT5" s="226">
        <f t="shared" si="0"/>
        <v>-2</v>
      </c>
      <c r="AU5" s="341" t="s">
        <v>243</v>
      </c>
      <c r="AV5" s="360">
        <f t="shared" si="2"/>
        <v>108</v>
      </c>
    </row>
    <row r="6" spans="1:194" s="233" customFormat="1" ht="23.25" thickBot="1">
      <c r="A6" s="212">
        <v>4</v>
      </c>
      <c r="B6" s="244"/>
      <c r="C6" s="230"/>
      <c r="D6" s="215"/>
      <c r="E6" s="231"/>
      <c r="F6" s="219"/>
      <c r="G6" s="219"/>
      <c r="H6" s="245"/>
      <c r="I6" s="242"/>
      <c r="J6" s="242"/>
      <c r="K6" s="242"/>
      <c r="L6" s="242"/>
      <c r="M6" s="242"/>
      <c r="N6" s="242"/>
      <c r="O6" s="305"/>
      <c r="P6" s="305"/>
      <c r="Q6" s="305"/>
      <c r="R6" s="305"/>
      <c r="S6" s="310"/>
      <c r="T6" s="374"/>
      <c r="U6" s="245"/>
      <c r="V6" s="245"/>
      <c r="W6" s="242"/>
      <c r="X6" s="243"/>
      <c r="Y6" s="242"/>
      <c r="Z6" s="243"/>
      <c r="AA6" s="242"/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/>
      <c r="AP6" s="338"/>
      <c r="AQ6" s="339">
        <f>SUM(E6:AN6)</f>
        <v>0</v>
      </c>
      <c r="AR6" s="340">
        <f>SUM(H3:H34)</f>
        <v>10</v>
      </c>
      <c r="AS6" s="358" t="e">
        <f t="shared" si="1"/>
        <v>#DIV/0!</v>
      </c>
      <c r="AT6" s="226">
        <f t="shared" si="0"/>
        <v>-10</v>
      </c>
      <c r="AU6" s="341"/>
      <c r="AV6" s="360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3.25" thickBot="1">
      <c r="A7" s="212">
        <v>5</v>
      </c>
      <c r="B7" s="213" t="s">
        <v>254</v>
      </c>
      <c r="C7" s="214"/>
      <c r="D7" s="215"/>
      <c r="E7" s="231"/>
      <c r="F7" s="219"/>
      <c r="G7" s="219"/>
      <c r="H7" s="242"/>
      <c r="I7" s="242"/>
      <c r="J7" s="242"/>
      <c r="K7" s="242"/>
      <c r="L7" s="242"/>
      <c r="M7" s="242"/>
      <c r="N7" s="242"/>
      <c r="O7" s="305"/>
      <c r="P7" s="305"/>
      <c r="Q7" s="305"/>
      <c r="R7" s="305"/>
      <c r="S7" s="285"/>
      <c r="T7" s="242"/>
      <c r="U7" s="242"/>
      <c r="V7" s="242"/>
      <c r="W7" s="242"/>
      <c r="X7" s="242"/>
      <c r="Y7" s="242"/>
      <c r="Z7" s="242"/>
      <c r="AA7" s="242"/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/>
      <c r="AP7" s="338"/>
      <c r="AQ7" s="339">
        <f>SUM(E7:AN7)</f>
        <v>0</v>
      </c>
      <c r="AR7" s="340">
        <f>SUM(I3:I34)</f>
        <v>3</v>
      </c>
      <c r="AS7" s="358" t="e">
        <f t="shared" si="1"/>
        <v>#DIV/0!</v>
      </c>
      <c r="AT7" s="226">
        <f t="shared" si="0"/>
        <v>-3</v>
      </c>
      <c r="AU7" s="341"/>
      <c r="AV7" s="360"/>
    </row>
    <row r="8" spans="1:194" s="192" customFormat="1" ht="22.5">
      <c r="A8" s="212">
        <v>6</v>
      </c>
      <c r="B8" s="203" t="s">
        <v>204</v>
      </c>
      <c r="C8" s="214"/>
      <c r="D8" s="234"/>
      <c r="E8" s="205"/>
      <c r="F8" s="206">
        <v>0</v>
      </c>
      <c r="G8" s="206">
        <v>2</v>
      </c>
      <c r="H8" s="242"/>
      <c r="I8" s="242"/>
      <c r="J8" s="242"/>
      <c r="K8" s="242"/>
      <c r="L8" s="242"/>
      <c r="M8" s="242"/>
      <c r="N8" s="242"/>
      <c r="O8" s="305"/>
      <c r="P8" s="305"/>
      <c r="Q8" s="305"/>
      <c r="R8" s="305"/>
      <c r="S8" s="285"/>
      <c r="T8" s="242"/>
      <c r="U8" s="242"/>
      <c r="V8" s="242"/>
      <c r="W8" s="242"/>
      <c r="X8" s="242"/>
      <c r="Y8" s="242"/>
      <c r="Z8" s="243"/>
      <c r="AA8" s="242"/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/>
      <c r="AP8" s="338"/>
      <c r="AQ8" s="339">
        <f>SUM(E8:AN8)</f>
        <v>2</v>
      </c>
      <c r="AR8" s="340">
        <f>SUM(J3:J34)</f>
        <v>7</v>
      </c>
      <c r="AS8" s="358" t="e">
        <f t="shared" si="1"/>
        <v>#DIV/0!</v>
      </c>
      <c r="AT8" s="226">
        <f t="shared" si="0"/>
        <v>-5</v>
      </c>
      <c r="AU8" s="341"/>
      <c r="AV8" s="360"/>
    </row>
    <row r="9" spans="1:194" s="233" customFormat="1" ht="23.25" thickBot="1">
      <c r="A9" s="212">
        <v>7</v>
      </c>
      <c r="B9" s="213" t="s">
        <v>258</v>
      </c>
      <c r="C9" s="214"/>
      <c r="D9" s="215"/>
      <c r="E9" s="216">
        <v>5</v>
      </c>
      <c r="F9" s="217"/>
      <c r="G9" s="218">
        <v>5</v>
      </c>
      <c r="H9" s="242"/>
      <c r="I9" s="286"/>
      <c r="J9" s="243"/>
      <c r="K9" s="242"/>
      <c r="L9" s="242"/>
      <c r="M9" s="242"/>
      <c r="N9" s="242"/>
      <c r="O9" s="305"/>
      <c r="P9" s="305"/>
      <c r="Q9" s="305"/>
      <c r="R9" s="305"/>
      <c r="S9" s="285"/>
      <c r="T9" s="242"/>
      <c r="U9" s="242"/>
      <c r="V9" s="242"/>
      <c r="W9" s="286"/>
      <c r="X9" s="242"/>
      <c r="Y9" s="242"/>
      <c r="Z9" s="242"/>
      <c r="AA9" s="242"/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337"/>
      <c r="AP9" s="338"/>
      <c r="AQ9" s="339">
        <f>SUM(E9:AN9)</f>
        <v>10</v>
      </c>
      <c r="AR9" s="340">
        <f>SUM(K3:K34)</f>
        <v>5</v>
      </c>
      <c r="AS9" s="358" t="e">
        <f t="shared" si="1"/>
        <v>#DIV/0!</v>
      </c>
      <c r="AT9" s="226">
        <f t="shared" si="0"/>
        <v>5</v>
      </c>
      <c r="AU9" s="341"/>
      <c r="AV9" s="360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84" t="s">
        <v>260</v>
      </c>
      <c r="C10" s="214"/>
      <c r="D10" s="234"/>
      <c r="E10" s="216">
        <v>5</v>
      </c>
      <c r="F10" s="218">
        <v>3</v>
      </c>
      <c r="G10" s="217"/>
      <c r="H10" s="242"/>
      <c r="I10" s="242"/>
      <c r="J10" s="242"/>
      <c r="K10" s="242"/>
      <c r="L10" s="242"/>
      <c r="M10" s="242"/>
      <c r="N10" s="242"/>
      <c r="O10" s="305"/>
      <c r="P10" s="305"/>
      <c r="Q10" s="305"/>
      <c r="R10" s="305"/>
      <c r="S10" s="285"/>
      <c r="T10" s="242"/>
      <c r="U10" s="242"/>
      <c r="V10" s="242"/>
      <c r="W10" s="242"/>
      <c r="X10" s="242"/>
      <c r="Y10" s="242"/>
      <c r="Z10" s="242"/>
      <c r="AA10" s="242"/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337"/>
      <c r="AP10" s="338"/>
      <c r="AQ10" s="339">
        <f>SUM(E10:AN10)</f>
        <v>8</v>
      </c>
      <c r="AR10" s="340">
        <f>SUM(L3:L34)</f>
        <v>9</v>
      </c>
      <c r="AS10" s="358" t="e">
        <f t="shared" si="1"/>
        <v>#DIV/0!</v>
      </c>
      <c r="AT10" s="226">
        <f t="shared" si="0"/>
        <v>-1</v>
      </c>
      <c r="AU10" s="341"/>
      <c r="AV10" s="360"/>
    </row>
    <row r="11" spans="1:194" s="192" customFormat="1" ht="22.5">
      <c r="A11" s="212">
        <v>9</v>
      </c>
      <c r="B11" s="213"/>
      <c r="C11" s="214"/>
      <c r="D11" s="234"/>
      <c r="E11" s="285"/>
      <c r="F11" s="242"/>
      <c r="G11" s="242"/>
      <c r="H11" s="286"/>
      <c r="I11" s="242"/>
      <c r="J11" s="242"/>
      <c r="K11" s="242"/>
      <c r="L11" s="242"/>
      <c r="M11" s="242"/>
      <c r="N11" s="242"/>
      <c r="O11" s="305"/>
      <c r="P11" s="305"/>
      <c r="Q11" s="305"/>
      <c r="R11" s="305"/>
      <c r="S11" s="285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35"/>
      <c r="AE11" s="335"/>
      <c r="AF11" s="239"/>
      <c r="AG11" s="239"/>
      <c r="AH11" s="239"/>
      <c r="AI11" s="239"/>
      <c r="AJ11" s="239"/>
      <c r="AK11" s="239"/>
      <c r="AL11" s="239"/>
      <c r="AM11" s="239"/>
      <c r="AN11" s="345"/>
      <c r="AO11" s="337"/>
      <c r="AP11" s="338"/>
      <c r="AQ11" s="339">
        <f>SUM(E11:AN11)</f>
        <v>0</v>
      </c>
      <c r="AR11" s="340">
        <f>SUM(M3:M34)</f>
        <v>9</v>
      </c>
      <c r="AS11" s="358" t="e">
        <f t="shared" si="1"/>
        <v>#DIV/0!</v>
      </c>
      <c r="AT11" s="226">
        <f t="shared" si="0"/>
        <v>-9</v>
      </c>
      <c r="AU11" s="346"/>
      <c r="AV11" s="360"/>
    </row>
    <row r="12" spans="1:194" s="233" customFormat="1" ht="24" thickBot="1">
      <c r="A12" s="212">
        <v>10</v>
      </c>
      <c r="B12" s="312" t="s">
        <v>261</v>
      </c>
      <c r="C12" s="214"/>
      <c r="D12" s="204"/>
      <c r="E12" s="216"/>
      <c r="F12" s="218"/>
      <c r="G12" s="218"/>
      <c r="H12" s="242"/>
      <c r="I12" s="242"/>
      <c r="J12" s="242"/>
      <c r="K12" s="242"/>
      <c r="L12" s="242"/>
      <c r="M12" s="289"/>
      <c r="N12" s="242"/>
      <c r="O12" s="305"/>
      <c r="P12" s="305"/>
      <c r="Q12" s="305"/>
      <c r="R12" s="305"/>
      <c r="S12" s="285"/>
      <c r="T12" s="242"/>
      <c r="U12" s="242"/>
      <c r="V12" s="242"/>
      <c r="W12" s="229"/>
      <c r="X12" s="243"/>
      <c r="Y12" s="242"/>
      <c r="Z12" s="242"/>
      <c r="AA12" s="242"/>
      <c r="AB12" s="217"/>
      <c r="AC12" s="229"/>
      <c r="AD12" s="220"/>
      <c r="AE12" s="220"/>
      <c r="AF12" s="228"/>
      <c r="AG12" s="228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0</v>
      </c>
      <c r="AR12" s="340">
        <f>SUM(N3:N34)</f>
        <v>0</v>
      </c>
      <c r="AS12" s="356"/>
      <c r="AT12" s="226">
        <f t="shared" si="0"/>
        <v>0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203" t="s">
        <v>204</v>
      </c>
      <c r="C13" s="214"/>
      <c r="D13" s="215"/>
      <c r="E13" s="205"/>
      <c r="F13" s="206">
        <v>5</v>
      </c>
      <c r="G13" s="206">
        <v>4</v>
      </c>
      <c r="H13" s="309"/>
      <c r="I13" s="297"/>
      <c r="J13" s="297"/>
      <c r="K13" s="297"/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306"/>
      <c r="AD13" s="295"/>
      <c r="AE13" s="220"/>
      <c r="AF13" s="228"/>
      <c r="AG13" s="228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9</v>
      </c>
      <c r="AR13" s="340">
        <f>SUM(S3:S34)</f>
        <v>10</v>
      </c>
      <c r="AS13" s="356"/>
      <c r="AT13" s="226">
        <f t="shared" si="0"/>
        <v>-1</v>
      </c>
      <c r="AU13" s="227"/>
      <c r="AV13" s="354"/>
    </row>
    <row r="14" spans="1:194" s="192" customFormat="1" ht="23.25">
      <c r="A14" s="212">
        <v>12</v>
      </c>
      <c r="B14" s="213" t="s">
        <v>258</v>
      </c>
      <c r="C14" s="214"/>
      <c r="D14" s="215"/>
      <c r="E14" s="216">
        <v>0</v>
      </c>
      <c r="F14" s="217"/>
      <c r="G14" s="218">
        <v>4</v>
      </c>
      <c r="H14" s="245"/>
      <c r="I14" s="242"/>
      <c r="J14" s="242"/>
      <c r="K14" s="242"/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18"/>
      <c r="AD14" s="307"/>
      <c r="AE14" s="220"/>
      <c r="AF14" s="352"/>
      <c r="AG14" s="352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4</v>
      </c>
      <c r="AR14" s="340">
        <f>SUM(T3:T34)</f>
        <v>3</v>
      </c>
      <c r="AS14" s="356"/>
      <c r="AT14" s="226">
        <f t="shared" si="0"/>
        <v>1</v>
      </c>
      <c r="AU14" s="227"/>
      <c r="AV14" s="354"/>
    </row>
    <row r="15" spans="1:194" s="192" customFormat="1" ht="24" thickBot="1">
      <c r="A15" s="248">
        <v>13</v>
      </c>
      <c r="B15" s="284" t="s">
        <v>260</v>
      </c>
      <c r="C15" s="230"/>
      <c r="D15" s="215"/>
      <c r="E15" s="216">
        <v>5</v>
      </c>
      <c r="F15" s="218">
        <v>5</v>
      </c>
      <c r="G15" s="217"/>
      <c r="H15" s="245"/>
      <c r="I15" s="242"/>
      <c r="J15" s="242"/>
      <c r="K15" s="242"/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0"/>
      <c r="Z15" s="220"/>
      <c r="AA15" s="220"/>
      <c r="AB15" s="220"/>
      <c r="AC15" s="220"/>
      <c r="AD15" s="220"/>
      <c r="AE15" s="306"/>
      <c r="AF15" s="295"/>
      <c r="AG15" s="352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10</v>
      </c>
      <c r="AR15" s="340">
        <f>SUM(U3:U34)</f>
        <v>8</v>
      </c>
      <c r="AS15" s="356"/>
      <c r="AT15" s="226">
        <f t="shared" si="0"/>
        <v>2</v>
      </c>
      <c r="AU15" s="227"/>
      <c r="AV15" s="354"/>
    </row>
    <row r="16" spans="1:194" s="233" customFormat="1" ht="24" thickBot="1">
      <c r="A16" s="250">
        <v>14</v>
      </c>
      <c r="B16" s="314"/>
      <c r="C16" s="214"/>
      <c r="D16" s="215"/>
      <c r="E16" s="310"/>
      <c r="F16" s="245"/>
      <c r="G16" s="245"/>
      <c r="H16" s="245"/>
      <c r="I16" s="242"/>
      <c r="J16" s="243"/>
      <c r="K16" s="242"/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2"/>
      <c r="AD16" s="252"/>
      <c r="AE16" s="218"/>
      <c r="AF16" s="307"/>
      <c r="AG16" s="353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0</v>
      </c>
      <c r="AR16" s="332">
        <f>SUM(V3:V34)</f>
        <v>10</v>
      </c>
      <c r="AS16" s="355"/>
      <c r="AT16" s="211">
        <f t="shared" si="0"/>
        <v>-10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4" thickBot="1">
      <c r="A17" s="202">
        <v>1</v>
      </c>
      <c r="B17" s="312" t="s">
        <v>262</v>
      </c>
      <c r="C17" s="371"/>
      <c r="D17" s="372"/>
      <c r="E17" s="311"/>
      <c r="F17" s="297"/>
      <c r="G17" s="297"/>
      <c r="H17" s="309"/>
      <c r="I17" s="297"/>
      <c r="J17" s="297"/>
      <c r="K17" s="297"/>
      <c r="L17" s="297"/>
      <c r="M17" s="297"/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0"/>
      <c r="AD17" s="220"/>
      <c r="AE17" s="352"/>
      <c r="AF17" s="352"/>
      <c r="AG17" s="352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0</v>
      </c>
      <c r="AR17" s="340">
        <f>SUM(W3:W34)</f>
        <v>3</v>
      </c>
      <c r="AS17" s="356"/>
      <c r="AT17" s="226">
        <f t="shared" si="0"/>
        <v>-3</v>
      </c>
      <c r="AU17" s="257"/>
    </row>
    <row r="18" spans="1:194" s="192" customFormat="1" ht="23.25">
      <c r="A18" s="212">
        <v>2</v>
      </c>
      <c r="B18" s="203" t="s">
        <v>204</v>
      </c>
      <c r="C18" s="371"/>
      <c r="D18" s="373"/>
      <c r="E18" s="205"/>
      <c r="F18" s="206">
        <v>1</v>
      </c>
      <c r="G18" s="206">
        <v>3</v>
      </c>
      <c r="H18" s="245"/>
      <c r="I18" s="242"/>
      <c r="J18" s="243"/>
      <c r="K18" s="242"/>
      <c r="L18" s="243"/>
      <c r="M18" s="242"/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4</v>
      </c>
      <c r="AR18" s="349">
        <f>SUM(X3:X34)</f>
        <v>9</v>
      </c>
      <c r="AS18" s="351"/>
      <c r="AT18" s="226">
        <f t="shared" si="0"/>
        <v>-5</v>
      </c>
      <c r="AU18" s="260"/>
    </row>
    <row r="19" spans="1:194" s="233" customFormat="1" ht="24" thickBot="1">
      <c r="A19" s="212">
        <v>3</v>
      </c>
      <c r="B19" s="213" t="s">
        <v>258</v>
      </c>
      <c r="C19" s="371"/>
      <c r="D19" s="373"/>
      <c r="E19" s="287">
        <v>5</v>
      </c>
      <c r="F19" s="217"/>
      <c r="G19" s="218">
        <v>5</v>
      </c>
      <c r="H19" s="245"/>
      <c r="I19" s="242"/>
      <c r="J19" s="242"/>
      <c r="K19" s="242"/>
      <c r="L19" s="242"/>
      <c r="M19" s="242"/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10</v>
      </c>
      <c r="AR19" s="349">
        <f>SUM(Y3:Y34)</f>
        <v>0</v>
      </c>
      <c r="AS19" s="351"/>
      <c r="AT19" s="226">
        <f t="shared" si="0"/>
        <v>10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284" t="s">
        <v>260</v>
      </c>
      <c r="C20" s="371"/>
      <c r="D20" s="373"/>
      <c r="E20" s="216">
        <v>5</v>
      </c>
      <c r="F20" s="218">
        <v>2</v>
      </c>
      <c r="G20" s="217"/>
      <c r="H20" s="245"/>
      <c r="I20" s="242"/>
      <c r="J20" s="243"/>
      <c r="K20" s="242"/>
      <c r="L20" s="243"/>
      <c r="M20" s="242"/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7</v>
      </c>
      <c r="AR20" s="349">
        <f>SUM(Z3:Z34)</f>
        <v>0</v>
      </c>
      <c r="AS20" s="351"/>
      <c r="AT20" s="226">
        <f t="shared" si="0"/>
        <v>7</v>
      </c>
      <c r="AU20" s="260"/>
    </row>
    <row r="21" spans="1:194" s="192" customFormat="1" ht="23.25">
      <c r="A21" s="212">
        <v>5</v>
      </c>
      <c r="B21" s="313"/>
      <c r="C21" s="371"/>
      <c r="D21" s="373"/>
      <c r="E21" s="285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0</v>
      </c>
      <c r="AR21" s="349">
        <f>SUM(AA3:AA34)</f>
        <v>0</v>
      </c>
      <c r="AS21" s="351"/>
      <c r="AT21" s="226">
        <f t="shared" si="0"/>
        <v>0</v>
      </c>
      <c r="AU21" s="261"/>
    </row>
    <row r="22" spans="1:194" s="264" customFormat="1" ht="24" thickBot="1">
      <c r="A22" s="212">
        <v>6</v>
      </c>
      <c r="B22" s="379" t="s">
        <v>263</v>
      </c>
      <c r="C22" s="371"/>
      <c r="D22" s="376"/>
      <c r="E22" s="285"/>
      <c r="F22" s="242"/>
      <c r="G22" s="242"/>
      <c r="H22" s="242"/>
      <c r="I22" s="242"/>
      <c r="J22" s="242"/>
      <c r="K22" s="242"/>
      <c r="L22" s="243"/>
      <c r="M22" s="242"/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0</v>
      </c>
      <c r="AR22" s="349">
        <f>SUM(AB3:AB34)</f>
        <v>0</v>
      </c>
      <c r="AS22" s="351"/>
      <c r="AT22" s="226">
        <f t="shared" si="0"/>
        <v>0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203" t="s">
        <v>204</v>
      </c>
      <c r="C23" s="371"/>
      <c r="D23" s="373"/>
      <c r="E23" s="205"/>
      <c r="F23" s="206">
        <v>1</v>
      </c>
      <c r="G23" s="206">
        <v>4</v>
      </c>
      <c r="H23" s="242"/>
      <c r="I23" s="286"/>
      <c r="J23" s="242"/>
      <c r="K23" s="242"/>
      <c r="L23" s="242"/>
      <c r="M23" s="242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5</v>
      </c>
      <c r="AR23" s="349">
        <f>SUM(AB4:AB35)</f>
        <v>0</v>
      </c>
      <c r="AS23" s="351"/>
      <c r="AT23" s="226">
        <f t="shared" si="0"/>
        <v>5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213" t="s">
        <v>258</v>
      </c>
      <c r="C24" s="371"/>
      <c r="D24" s="376"/>
      <c r="E24" s="287">
        <v>5</v>
      </c>
      <c r="F24" s="217"/>
      <c r="G24" s="218">
        <v>5</v>
      </c>
      <c r="H24" s="242"/>
      <c r="I24" s="242"/>
      <c r="J24" s="242"/>
      <c r="K24" s="242"/>
      <c r="L24" s="242"/>
      <c r="M24" s="242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10</v>
      </c>
      <c r="AR24" s="349">
        <f>SUM(AC3:AC34)</f>
        <v>0</v>
      </c>
      <c r="AS24" s="351"/>
      <c r="AT24" s="226">
        <f t="shared" si="0"/>
        <v>10</v>
      </c>
      <c r="AU24" s="261"/>
    </row>
    <row r="25" spans="1:194" s="192" customFormat="1" ht="23.25" customHeight="1">
      <c r="A25" s="212">
        <v>9</v>
      </c>
      <c r="B25" s="284" t="s">
        <v>260</v>
      </c>
      <c r="C25" s="371"/>
      <c r="D25" s="376"/>
      <c r="E25" s="216">
        <v>5</v>
      </c>
      <c r="F25" s="218">
        <v>2</v>
      </c>
      <c r="G25" s="217"/>
      <c r="H25" s="286"/>
      <c r="I25" s="242"/>
      <c r="J25" s="242"/>
      <c r="K25" s="242"/>
      <c r="L25" s="242"/>
      <c r="M25" s="242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7</v>
      </c>
      <c r="AR25" s="351">
        <f>SUM(AD3:AD34)</f>
        <v>0</v>
      </c>
      <c r="AS25" s="351"/>
      <c r="AT25" s="226">
        <f t="shared" si="0"/>
        <v>7</v>
      </c>
      <c r="AU25" s="261"/>
    </row>
    <row r="26" spans="1:194" s="233" customFormat="1" ht="23.25" customHeight="1" thickBot="1">
      <c r="A26" s="212">
        <v>10</v>
      </c>
      <c r="B26" s="265"/>
      <c r="C26" s="265"/>
      <c r="D26" s="269"/>
      <c r="E26" s="221"/>
      <c r="F26" s="221"/>
      <c r="G26" s="221"/>
      <c r="H26" s="221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34" priority="11" stopIfTrue="1" operator="equal">
      <formula>5</formula>
    </cfRule>
  </conditionalFormatting>
  <conditionalFormatting sqref="E26:U35 S13:U22 N23:U25 E3:R12">
    <cfRule type="cellIs" dxfId="33" priority="10" stopIfTrue="1" operator="equal">
      <formula>5</formula>
    </cfRule>
  </conditionalFormatting>
  <conditionalFormatting sqref="S6:AB11 S12:V12 X12:AB12 S3:U5 Y3:AB5">
    <cfRule type="cellIs" dxfId="32" priority="9" stopIfTrue="1" operator="equal">
      <formula>5</formula>
    </cfRule>
  </conditionalFormatting>
  <conditionalFormatting sqref="E16:R16 N17:R22 H13:R15">
    <cfRule type="cellIs" dxfId="31" priority="8" stopIfTrue="1" operator="equal">
      <formula>5</formula>
    </cfRule>
  </conditionalFormatting>
  <conditionalFormatting sqref="AC13:AD14">
    <cfRule type="cellIs" dxfId="30" priority="7" stopIfTrue="1" operator="equal">
      <formula>5</formula>
    </cfRule>
  </conditionalFormatting>
  <conditionalFormatting sqref="AE15:AF16">
    <cfRule type="cellIs" dxfId="29" priority="6" stopIfTrue="1" operator="equal">
      <formula>5</formula>
    </cfRule>
  </conditionalFormatting>
  <conditionalFormatting sqref="E17:M17 E21:M22 H18:M20 H23:M25">
    <cfRule type="cellIs" dxfId="28" priority="5" stopIfTrue="1" operator="equal">
      <formula>5</formula>
    </cfRule>
  </conditionalFormatting>
  <conditionalFormatting sqref="V3:X5">
    <cfRule type="cellIs" dxfId="27" priority="4" stopIfTrue="1" operator="equal">
      <formula>5</formula>
    </cfRule>
  </conditionalFormatting>
  <conditionalFormatting sqref="E13:G15">
    <cfRule type="cellIs" dxfId="26" priority="3" stopIfTrue="1" operator="equal">
      <formula>5</formula>
    </cfRule>
  </conditionalFormatting>
  <conditionalFormatting sqref="E18:G20">
    <cfRule type="cellIs" dxfId="25" priority="2" stopIfTrue="1" operator="equal">
      <formula>5</formula>
    </cfRule>
  </conditionalFormatting>
  <conditionalFormatting sqref="E23:G25">
    <cfRule type="cellIs" dxfId="2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738B-3CB2-4F7F-A290-87C1E8385721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95" customWidth="1"/>
    <col min="9" max="10" width="4.125" customWidth="1"/>
    <col min="11" max="11" width="4.125" style="195" customWidth="1"/>
    <col min="12" max="13" width="4.125" hidden="1" customWidth="1"/>
    <col min="14" max="14" width="4.125" style="195" hidden="1" customWidth="1"/>
    <col min="15" max="18" width="4.125" style="192" hidden="1" customWidth="1"/>
    <col min="19" max="21" width="4.125" customWidth="1"/>
    <col min="22" max="22" width="4.125" style="195" customWidth="1"/>
    <col min="23" max="24" width="4.125" customWidth="1"/>
    <col min="25" max="25" width="4.125" style="195" customWidth="1"/>
    <col min="26" max="26" width="4.125" style="7" hidden="1" customWidth="1"/>
    <col min="27" max="27" width="4.125" hidden="1" customWidth="1"/>
    <col min="28" max="28" width="4.125" style="195" hidden="1" customWidth="1"/>
    <col min="29" max="30" width="4.125" hidden="1" customWidth="1"/>
    <col min="31" max="31" width="4.125" style="195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92"/>
      <c r="B1" s="193" t="s">
        <v>298</v>
      </c>
      <c r="C1" s="194"/>
      <c r="V1" s="192"/>
      <c r="W1" s="264"/>
      <c r="Y1" s="192"/>
      <c r="Z1" s="264"/>
      <c r="AA1" s="264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318" t="s">
        <v>255</v>
      </c>
      <c r="AV1" s="370">
        <f>SUM(AV3:AV11)</f>
        <v>775.66666666666663</v>
      </c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</row>
    <row r="2" spans="1:194" ht="27.95" customHeight="1" thickBot="1">
      <c r="A2" s="196"/>
      <c r="B2" s="197" t="s">
        <v>236</v>
      </c>
      <c r="C2" s="198" t="s">
        <v>237</v>
      </c>
      <c r="D2" s="199" t="s">
        <v>67</v>
      </c>
      <c r="E2" s="200">
        <v>1</v>
      </c>
      <c r="F2" s="200">
        <v>2</v>
      </c>
      <c r="G2" s="200">
        <v>3</v>
      </c>
      <c r="H2" s="200">
        <v>4</v>
      </c>
      <c r="I2" s="200">
        <v>5</v>
      </c>
      <c r="J2" s="200">
        <v>6</v>
      </c>
      <c r="K2" s="200">
        <v>7</v>
      </c>
      <c r="L2" s="200">
        <v>8</v>
      </c>
      <c r="M2" s="200">
        <v>9</v>
      </c>
      <c r="N2" s="200">
        <v>10</v>
      </c>
      <c r="O2" s="200">
        <v>11</v>
      </c>
      <c r="P2" s="200">
        <v>12</v>
      </c>
      <c r="Q2" s="200">
        <v>13</v>
      </c>
      <c r="R2" s="200">
        <v>14</v>
      </c>
      <c r="S2" s="200">
        <v>1</v>
      </c>
      <c r="T2" s="200">
        <v>2</v>
      </c>
      <c r="U2" s="200">
        <v>3</v>
      </c>
      <c r="V2" s="200">
        <v>4</v>
      </c>
      <c r="W2" s="200">
        <v>5</v>
      </c>
      <c r="X2" s="200">
        <v>6</v>
      </c>
      <c r="Y2" s="200">
        <v>7</v>
      </c>
      <c r="Z2" s="200">
        <v>8</v>
      </c>
      <c r="AA2" s="200">
        <v>9</v>
      </c>
      <c r="AB2" s="200">
        <v>10</v>
      </c>
      <c r="AC2" s="200">
        <v>11</v>
      </c>
      <c r="AD2" s="200">
        <v>11</v>
      </c>
      <c r="AE2" s="200">
        <v>12</v>
      </c>
      <c r="AF2" s="200">
        <v>13</v>
      </c>
      <c r="AG2" s="200">
        <v>14</v>
      </c>
      <c r="AH2" s="200"/>
      <c r="AI2" s="200"/>
      <c r="AJ2" s="200"/>
      <c r="AK2" s="200"/>
      <c r="AL2" s="200"/>
      <c r="AM2" s="200"/>
      <c r="AN2" s="201"/>
      <c r="AO2" s="320" t="s">
        <v>238</v>
      </c>
      <c r="AP2" s="321" t="s">
        <v>239</v>
      </c>
      <c r="AQ2" s="322" t="s">
        <v>240</v>
      </c>
      <c r="AR2" s="321" t="s">
        <v>241</v>
      </c>
      <c r="AS2" s="357" t="s">
        <v>256</v>
      </c>
      <c r="AT2" s="323" t="s">
        <v>257</v>
      </c>
      <c r="AU2" s="319"/>
      <c r="AV2" s="359" t="s">
        <v>256</v>
      </c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</row>
    <row r="3" spans="1:194" s="15" customFormat="1" ht="22.5">
      <c r="A3" s="202">
        <v>1</v>
      </c>
      <c r="B3" s="203" t="s">
        <v>194</v>
      </c>
      <c r="C3" s="214" t="s">
        <v>73</v>
      </c>
      <c r="D3" s="380" t="s">
        <v>192</v>
      </c>
      <c r="E3" s="205"/>
      <c r="F3" s="206">
        <v>1</v>
      </c>
      <c r="G3" s="206">
        <v>3</v>
      </c>
      <c r="H3" s="207">
        <v>5</v>
      </c>
      <c r="I3" s="288">
        <v>5</v>
      </c>
      <c r="J3" s="206">
        <v>4</v>
      </c>
      <c r="K3" s="206">
        <v>5</v>
      </c>
      <c r="L3" s="206"/>
      <c r="M3" s="242"/>
      <c r="N3" s="206"/>
      <c r="O3" s="303"/>
      <c r="P3" s="303"/>
      <c r="Q3" s="303"/>
      <c r="R3" s="303"/>
      <c r="S3" s="205"/>
      <c r="T3" s="206">
        <v>0</v>
      </c>
      <c r="U3" s="206">
        <v>0</v>
      </c>
      <c r="V3" s="207">
        <v>5</v>
      </c>
      <c r="W3" s="206">
        <v>4</v>
      </c>
      <c r="X3" s="206">
        <v>1</v>
      </c>
      <c r="Y3" s="206">
        <v>5</v>
      </c>
      <c r="Z3" s="206"/>
      <c r="AA3" s="288"/>
      <c r="AB3" s="324"/>
      <c r="AC3" s="325"/>
      <c r="AD3" s="326"/>
      <c r="AE3" s="326"/>
      <c r="AF3" s="209"/>
      <c r="AG3" s="209"/>
      <c r="AH3" s="209"/>
      <c r="AI3" s="209"/>
      <c r="AJ3" s="327"/>
      <c r="AK3" s="209"/>
      <c r="AL3" s="209"/>
      <c r="AM3" s="209"/>
      <c r="AN3" s="328"/>
      <c r="AO3" s="329">
        <v>5</v>
      </c>
      <c r="AP3" s="330">
        <v>7</v>
      </c>
      <c r="AQ3" s="331">
        <f>SUM(E3:AN3)</f>
        <v>38</v>
      </c>
      <c r="AR3" s="332">
        <f>SUM(E3:E34)</f>
        <v>40</v>
      </c>
      <c r="AS3" s="358">
        <f>SUM((AO3+AP3)+((AO3*100)/(AO3+AP3)+((((AQ3-AR3)+((AO3+AP3)*5))*50)/((AO3+AP3)*5))))</f>
        <v>102</v>
      </c>
      <c r="AT3" s="211">
        <f t="shared" ref="AT3:AT34" si="0">SUM(AQ3-AR3)</f>
        <v>-2</v>
      </c>
      <c r="AU3" s="333" t="s">
        <v>242</v>
      </c>
      <c r="AV3" s="360">
        <f>AS3</f>
        <v>102</v>
      </c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</row>
    <row r="4" spans="1:194" s="192" customFormat="1" ht="22.5">
      <c r="A4" s="212">
        <v>2</v>
      </c>
      <c r="B4" s="213" t="s">
        <v>123</v>
      </c>
      <c r="C4" s="214" t="s">
        <v>73</v>
      </c>
      <c r="D4" s="215" t="s">
        <v>220</v>
      </c>
      <c r="E4" s="216">
        <v>5</v>
      </c>
      <c r="F4" s="217"/>
      <c r="G4" s="218">
        <v>5</v>
      </c>
      <c r="H4" s="219">
        <v>5</v>
      </c>
      <c r="I4" s="218">
        <v>5</v>
      </c>
      <c r="J4" s="218">
        <v>5</v>
      </c>
      <c r="K4" s="218">
        <v>5</v>
      </c>
      <c r="L4" s="218"/>
      <c r="M4" s="242"/>
      <c r="N4" s="218"/>
      <c r="O4" s="304"/>
      <c r="P4" s="304"/>
      <c r="Q4" s="304"/>
      <c r="R4" s="304"/>
      <c r="S4" s="287">
        <v>5</v>
      </c>
      <c r="T4" s="217"/>
      <c r="U4" s="218">
        <v>5</v>
      </c>
      <c r="V4" s="219">
        <v>5</v>
      </c>
      <c r="W4" s="218">
        <v>5</v>
      </c>
      <c r="X4" s="242">
        <v>4</v>
      </c>
      <c r="Y4" s="242">
        <v>5</v>
      </c>
      <c r="Z4" s="243"/>
      <c r="AA4" s="242"/>
      <c r="AB4" s="249"/>
      <c r="AC4" s="334"/>
      <c r="AD4" s="335"/>
      <c r="AE4" s="335"/>
      <c r="AF4" s="222"/>
      <c r="AG4" s="222"/>
      <c r="AH4" s="222"/>
      <c r="AI4" s="222"/>
      <c r="AJ4" s="235"/>
      <c r="AK4" s="222"/>
      <c r="AL4" s="222"/>
      <c r="AM4" s="222"/>
      <c r="AN4" s="336"/>
      <c r="AO4" s="337">
        <v>11</v>
      </c>
      <c r="AP4" s="338">
        <v>1</v>
      </c>
      <c r="AQ4" s="339">
        <f>SUM(E4:AN4)</f>
        <v>59</v>
      </c>
      <c r="AR4" s="340">
        <f>SUM(F3:F34)</f>
        <v>16</v>
      </c>
      <c r="AS4" s="358">
        <f t="shared" ref="AS4:AS11" si="1">SUM((AO4+AP4)+((AO4*100)/(AO4+AP4)+((((AQ4-AR4)+((AO4+AP4)*5))*50)/((AO4+AP4)*5))))</f>
        <v>189.5</v>
      </c>
      <c r="AT4" s="226">
        <f t="shared" si="0"/>
        <v>43</v>
      </c>
      <c r="AU4" s="341" t="s">
        <v>245</v>
      </c>
      <c r="AV4" s="360">
        <f t="shared" ref="AV4:AV11" si="2">AS4</f>
        <v>189.5</v>
      </c>
    </row>
    <row r="5" spans="1:194" s="192" customFormat="1" ht="22.5">
      <c r="A5" s="212">
        <v>3</v>
      </c>
      <c r="B5" s="284" t="s">
        <v>264</v>
      </c>
      <c r="C5" s="214" t="s">
        <v>73</v>
      </c>
      <c r="D5" s="215" t="s">
        <v>220</v>
      </c>
      <c r="E5" s="216">
        <v>5</v>
      </c>
      <c r="F5" s="218">
        <v>3</v>
      </c>
      <c r="G5" s="217"/>
      <c r="H5" s="219">
        <v>5</v>
      </c>
      <c r="I5" s="218">
        <v>5</v>
      </c>
      <c r="J5" s="218">
        <v>3</v>
      </c>
      <c r="K5" s="228">
        <v>5</v>
      </c>
      <c r="L5" s="218"/>
      <c r="M5" s="242"/>
      <c r="N5" s="218"/>
      <c r="O5" s="304"/>
      <c r="P5" s="304"/>
      <c r="Q5" s="304"/>
      <c r="R5" s="304"/>
      <c r="S5" s="216">
        <v>5</v>
      </c>
      <c r="T5" s="218">
        <v>1</v>
      </c>
      <c r="U5" s="217"/>
      <c r="V5" s="219">
        <v>5</v>
      </c>
      <c r="W5" s="218">
        <v>5</v>
      </c>
      <c r="X5" s="218">
        <v>4</v>
      </c>
      <c r="Y5" s="228">
        <v>5</v>
      </c>
      <c r="Z5" s="218"/>
      <c r="AA5" s="242"/>
      <c r="AB5" s="249"/>
      <c r="AC5" s="342"/>
      <c r="AD5" s="335"/>
      <c r="AE5" s="335"/>
      <c r="AF5" s="222"/>
      <c r="AG5" s="222"/>
      <c r="AH5" s="222"/>
      <c r="AI5" s="222"/>
      <c r="AJ5" s="235"/>
      <c r="AK5" s="222"/>
      <c r="AL5" s="222"/>
      <c r="AM5" s="222"/>
      <c r="AN5" s="336"/>
      <c r="AO5" s="337">
        <v>8</v>
      </c>
      <c r="AP5" s="338">
        <v>4</v>
      </c>
      <c r="AQ5" s="339">
        <f>SUM(E5:AN5)</f>
        <v>51</v>
      </c>
      <c r="AR5" s="340">
        <f>SUM(G3:G34)</f>
        <v>32</v>
      </c>
      <c r="AS5" s="358">
        <f t="shared" si="1"/>
        <v>144.5</v>
      </c>
      <c r="AT5" s="226">
        <f t="shared" si="0"/>
        <v>19</v>
      </c>
      <c r="AU5" s="341" t="s">
        <v>249</v>
      </c>
      <c r="AV5" s="360">
        <f t="shared" si="2"/>
        <v>144.5</v>
      </c>
    </row>
    <row r="6" spans="1:194" s="233" customFormat="1" ht="23.25" thickBot="1">
      <c r="A6" s="212">
        <v>4</v>
      </c>
      <c r="B6" s="284" t="s">
        <v>206</v>
      </c>
      <c r="C6" s="230" t="s">
        <v>73</v>
      </c>
      <c r="D6" s="215" t="s">
        <v>190</v>
      </c>
      <c r="E6" s="231">
        <v>0</v>
      </c>
      <c r="F6" s="219">
        <v>0</v>
      </c>
      <c r="G6" s="219">
        <v>0</v>
      </c>
      <c r="H6" s="232"/>
      <c r="I6" s="218">
        <v>5</v>
      </c>
      <c r="J6" s="218">
        <v>2</v>
      </c>
      <c r="K6" s="218">
        <v>5</v>
      </c>
      <c r="L6" s="218"/>
      <c r="M6" s="242"/>
      <c r="N6" s="218"/>
      <c r="O6" s="304"/>
      <c r="P6" s="304"/>
      <c r="Q6" s="304"/>
      <c r="R6" s="304"/>
      <c r="S6" s="231">
        <v>3</v>
      </c>
      <c r="T6" s="245">
        <v>0</v>
      </c>
      <c r="U6" s="219">
        <v>3</v>
      </c>
      <c r="V6" s="232"/>
      <c r="W6" s="218">
        <v>5</v>
      </c>
      <c r="X6" s="242">
        <v>2</v>
      </c>
      <c r="Y6" s="218">
        <v>5</v>
      </c>
      <c r="Z6" s="243"/>
      <c r="AA6" s="242"/>
      <c r="AB6" s="249"/>
      <c r="AC6" s="342"/>
      <c r="AD6" s="335"/>
      <c r="AE6" s="335"/>
      <c r="AF6" s="222"/>
      <c r="AG6" s="222"/>
      <c r="AH6" s="222"/>
      <c r="AI6" s="222"/>
      <c r="AJ6" s="235"/>
      <c r="AK6" s="222"/>
      <c r="AL6" s="222"/>
      <c r="AM6" s="222"/>
      <c r="AN6" s="336"/>
      <c r="AO6" s="337">
        <v>4</v>
      </c>
      <c r="AP6" s="338">
        <v>8</v>
      </c>
      <c r="AQ6" s="339">
        <f>SUM(E6:AN6)</f>
        <v>30</v>
      </c>
      <c r="AR6" s="340">
        <f>SUM(H3:H34)</f>
        <v>47</v>
      </c>
      <c r="AS6" s="358">
        <f t="shared" si="1"/>
        <v>81.166666666666671</v>
      </c>
      <c r="AT6" s="226">
        <f t="shared" si="0"/>
        <v>-17</v>
      </c>
      <c r="AU6" s="341" t="s">
        <v>251</v>
      </c>
      <c r="AV6" s="360">
        <f t="shared" si="2"/>
        <v>81.166666666666671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</row>
    <row r="7" spans="1:194" s="192" customFormat="1" ht="22.5">
      <c r="A7" s="212">
        <v>5</v>
      </c>
      <c r="B7" s="213" t="s">
        <v>205</v>
      </c>
      <c r="C7" s="214" t="s">
        <v>73</v>
      </c>
      <c r="D7" s="215" t="s">
        <v>88</v>
      </c>
      <c r="E7" s="231">
        <v>1</v>
      </c>
      <c r="F7" s="219">
        <v>1</v>
      </c>
      <c r="G7" s="219">
        <v>4</v>
      </c>
      <c r="H7" s="218">
        <v>3</v>
      </c>
      <c r="I7" s="217"/>
      <c r="J7" s="218">
        <v>2</v>
      </c>
      <c r="K7" s="218">
        <v>1</v>
      </c>
      <c r="L7" s="218"/>
      <c r="M7" s="242"/>
      <c r="N7" s="218"/>
      <c r="O7" s="304"/>
      <c r="P7" s="304"/>
      <c r="Q7" s="304"/>
      <c r="R7" s="304"/>
      <c r="S7" s="216">
        <v>5</v>
      </c>
      <c r="T7" s="218">
        <v>0</v>
      </c>
      <c r="U7" s="218">
        <v>1</v>
      </c>
      <c r="V7" s="242">
        <v>2</v>
      </c>
      <c r="W7" s="217"/>
      <c r="X7" s="218">
        <v>2</v>
      </c>
      <c r="Y7" s="218">
        <v>5</v>
      </c>
      <c r="Z7" s="218"/>
      <c r="AA7" s="242"/>
      <c r="AB7" s="249"/>
      <c r="AC7" s="342"/>
      <c r="AD7" s="335"/>
      <c r="AE7" s="335"/>
      <c r="AF7" s="222"/>
      <c r="AG7" s="222"/>
      <c r="AH7" s="222"/>
      <c r="AI7" s="222"/>
      <c r="AJ7" s="235"/>
      <c r="AK7" s="222"/>
      <c r="AL7" s="222"/>
      <c r="AM7" s="222"/>
      <c r="AN7" s="336"/>
      <c r="AO7" s="337">
        <v>2</v>
      </c>
      <c r="AP7" s="338">
        <v>10</v>
      </c>
      <c r="AQ7" s="339">
        <f>SUM(E7:AN7)</f>
        <v>27</v>
      </c>
      <c r="AR7" s="340">
        <f>SUM(I3:I34)</f>
        <v>53</v>
      </c>
      <c r="AS7" s="358">
        <f t="shared" si="1"/>
        <v>57</v>
      </c>
      <c r="AT7" s="226">
        <f t="shared" si="0"/>
        <v>-26</v>
      </c>
      <c r="AU7" s="341" t="s">
        <v>246</v>
      </c>
      <c r="AV7" s="360">
        <f t="shared" si="2"/>
        <v>57</v>
      </c>
    </row>
    <row r="8" spans="1:194" s="192" customFormat="1" ht="22.5">
      <c r="A8" s="212">
        <v>6</v>
      </c>
      <c r="B8" s="381" t="s">
        <v>265</v>
      </c>
      <c r="C8" s="214" t="s">
        <v>73</v>
      </c>
      <c r="D8" s="234" t="s">
        <v>88</v>
      </c>
      <c r="E8" s="231">
        <v>5</v>
      </c>
      <c r="F8" s="219">
        <v>4</v>
      </c>
      <c r="G8" s="219">
        <v>5</v>
      </c>
      <c r="H8" s="218">
        <v>5</v>
      </c>
      <c r="I8" s="218">
        <v>5</v>
      </c>
      <c r="J8" s="217"/>
      <c r="K8" s="218">
        <v>5</v>
      </c>
      <c r="L8" s="218"/>
      <c r="M8" s="242"/>
      <c r="N8" s="218"/>
      <c r="O8" s="304"/>
      <c r="P8" s="304"/>
      <c r="Q8" s="304"/>
      <c r="R8" s="304"/>
      <c r="S8" s="216">
        <v>5</v>
      </c>
      <c r="T8" s="218">
        <v>5</v>
      </c>
      <c r="U8" s="218">
        <v>5</v>
      </c>
      <c r="V8" s="218">
        <v>5</v>
      </c>
      <c r="W8" s="218">
        <v>5</v>
      </c>
      <c r="X8" s="217"/>
      <c r="Y8" s="218">
        <v>5</v>
      </c>
      <c r="Z8" s="243"/>
      <c r="AA8" s="242"/>
      <c r="AB8" s="249"/>
      <c r="AC8" s="342"/>
      <c r="AD8" s="334"/>
      <c r="AE8" s="334"/>
      <c r="AF8" s="235"/>
      <c r="AG8" s="235"/>
      <c r="AH8" s="235"/>
      <c r="AI8" s="235"/>
      <c r="AJ8" s="235"/>
      <c r="AK8" s="235"/>
      <c r="AL8" s="235"/>
      <c r="AM8" s="235"/>
      <c r="AN8" s="336"/>
      <c r="AO8" s="337">
        <v>11</v>
      </c>
      <c r="AP8" s="338">
        <v>1</v>
      </c>
      <c r="AQ8" s="339">
        <f>SUM(E8:AN8)</f>
        <v>59</v>
      </c>
      <c r="AR8" s="340">
        <f>SUM(J3:J34)</f>
        <v>32</v>
      </c>
      <c r="AS8" s="358">
        <f t="shared" si="1"/>
        <v>176.16666666666669</v>
      </c>
      <c r="AT8" s="226">
        <f t="shared" si="0"/>
        <v>27</v>
      </c>
      <c r="AU8" s="341" t="s">
        <v>243</v>
      </c>
      <c r="AV8" s="360">
        <f t="shared" si="2"/>
        <v>176.16666666666669</v>
      </c>
    </row>
    <row r="9" spans="1:194" s="233" customFormat="1" ht="23.25" thickBot="1">
      <c r="A9" s="212">
        <v>7</v>
      </c>
      <c r="B9" s="284" t="s">
        <v>266</v>
      </c>
      <c r="C9" s="214" t="s">
        <v>73</v>
      </c>
      <c r="D9" s="215" t="s">
        <v>81</v>
      </c>
      <c r="E9" s="216">
        <v>0</v>
      </c>
      <c r="F9" s="218">
        <v>1</v>
      </c>
      <c r="G9" s="228">
        <v>1</v>
      </c>
      <c r="H9" s="218">
        <v>1</v>
      </c>
      <c r="I9" s="236">
        <v>3</v>
      </c>
      <c r="J9" s="242">
        <v>2</v>
      </c>
      <c r="K9" s="217"/>
      <c r="L9" s="218"/>
      <c r="M9" s="242"/>
      <c r="N9" s="218"/>
      <c r="O9" s="304"/>
      <c r="P9" s="304"/>
      <c r="Q9" s="304"/>
      <c r="R9" s="304"/>
      <c r="S9" s="216">
        <v>1</v>
      </c>
      <c r="T9" s="218">
        <v>0</v>
      </c>
      <c r="U9" s="228">
        <v>0</v>
      </c>
      <c r="V9" s="218">
        <v>1</v>
      </c>
      <c r="W9" s="236">
        <v>1</v>
      </c>
      <c r="X9" s="218">
        <v>1</v>
      </c>
      <c r="Y9" s="217"/>
      <c r="Z9" s="218"/>
      <c r="AA9" s="242"/>
      <c r="AB9" s="343"/>
      <c r="AC9" s="342"/>
      <c r="AD9" s="334"/>
      <c r="AE9" s="334"/>
      <c r="AF9" s="222"/>
      <c r="AG9" s="222"/>
      <c r="AH9" s="222"/>
      <c r="AI9" s="222"/>
      <c r="AJ9" s="222"/>
      <c r="AK9" s="222"/>
      <c r="AL9" s="222"/>
      <c r="AM9" s="222"/>
      <c r="AN9" s="344"/>
      <c r="AO9" s="337">
        <v>0</v>
      </c>
      <c r="AP9" s="338">
        <v>12</v>
      </c>
      <c r="AQ9" s="339">
        <f>SUM(E9:AN9)</f>
        <v>12</v>
      </c>
      <c r="AR9" s="340">
        <f>SUM(K3:K34)</f>
        <v>56</v>
      </c>
      <c r="AS9" s="358">
        <f t="shared" si="1"/>
        <v>25.333333333333336</v>
      </c>
      <c r="AT9" s="226">
        <f t="shared" si="0"/>
        <v>-44</v>
      </c>
      <c r="AU9" s="341" t="s">
        <v>253</v>
      </c>
      <c r="AV9" s="360">
        <f t="shared" si="2"/>
        <v>25.333333333333336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</row>
    <row r="10" spans="1:194" s="192" customFormat="1" ht="22.5">
      <c r="A10" s="212">
        <v>8</v>
      </c>
      <c r="B10" s="213"/>
      <c r="C10" s="214"/>
      <c r="D10" s="234"/>
      <c r="E10" s="216"/>
      <c r="F10" s="218"/>
      <c r="G10" s="218"/>
      <c r="H10" s="218"/>
      <c r="I10" s="218"/>
      <c r="J10" s="218"/>
      <c r="K10" s="218"/>
      <c r="L10" s="242"/>
      <c r="M10" s="242"/>
      <c r="N10" s="242"/>
      <c r="O10" s="305"/>
      <c r="P10" s="305"/>
      <c r="Q10" s="305"/>
      <c r="R10" s="305"/>
      <c r="S10" s="285"/>
      <c r="T10" s="242"/>
      <c r="U10" s="242"/>
      <c r="V10" s="242"/>
      <c r="W10" s="242"/>
      <c r="X10" s="242"/>
      <c r="Y10" s="242"/>
      <c r="Z10" s="242"/>
      <c r="AA10" s="242"/>
      <c r="AB10" s="249"/>
      <c r="AC10" s="342"/>
      <c r="AD10" s="334"/>
      <c r="AE10" s="334"/>
      <c r="AF10" s="222"/>
      <c r="AG10" s="222"/>
      <c r="AH10" s="222"/>
      <c r="AI10" s="222"/>
      <c r="AJ10" s="222"/>
      <c r="AK10" s="222"/>
      <c r="AL10" s="222"/>
      <c r="AM10" s="222"/>
      <c r="AN10" s="344"/>
      <c r="AO10" s="337"/>
      <c r="AP10" s="338"/>
      <c r="AQ10" s="339">
        <f>SUM(E10:AN10)</f>
        <v>0</v>
      </c>
      <c r="AR10" s="340">
        <f>SUM(L3:L34)</f>
        <v>31</v>
      </c>
      <c r="AS10" s="358" t="e">
        <f t="shared" si="1"/>
        <v>#DIV/0!</v>
      </c>
      <c r="AT10" s="226">
        <f t="shared" si="0"/>
        <v>-31</v>
      </c>
      <c r="AU10" s="341"/>
      <c r="AV10" s="360"/>
    </row>
    <row r="11" spans="1:194" s="192" customFormat="1" ht="23.25" thickBot="1">
      <c r="A11" s="212">
        <v>9</v>
      </c>
      <c r="B11" s="382" t="s">
        <v>267</v>
      </c>
      <c r="C11" s="214"/>
      <c r="D11" s="234"/>
      <c r="E11" s="285"/>
      <c r="F11" s="242"/>
      <c r="G11" s="242"/>
      <c r="H11" s="286"/>
      <c r="I11" s="242"/>
      <c r="J11" s="242"/>
      <c r="K11" s="242"/>
      <c r="L11" s="242"/>
      <c r="M11" s="242"/>
      <c r="N11" s="242"/>
      <c r="O11" s="305"/>
      <c r="P11" s="305"/>
      <c r="Q11" s="305"/>
      <c r="R11" s="305"/>
      <c r="S11" s="285"/>
      <c r="T11" s="242"/>
      <c r="U11" s="242"/>
      <c r="V11" s="286"/>
      <c r="W11" s="242"/>
      <c r="X11" s="242"/>
      <c r="Y11" s="242"/>
      <c r="Z11" s="242"/>
      <c r="AA11" s="242"/>
      <c r="AB11" s="246"/>
      <c r="AC11" s="238"/>
      <c r="AD11" s="335"/>
      <c r="AE11" s="335"/>
      <c r="AF11" s="239"/>
      <c r="AG11" s="239"/>
      <c r="AH11" s="239"/>
      <c r="AI11" s="239"/>
      <c r="AJ11" s="239"/>
      <c r="AK11" s="239"/>
      <c r="AL11" s="239"/>
      <c r="AM11" s="239"/>
      <c r="AN11" s="345"/>
      <c r="AO11" s="337"/>
      <c r="AP11" s="338"/>
      <c r="AQ11" s="339">
        <f>SUM(E11:AN11)</f>
        <v>0</v>
      </c>
      <c r="AR11" s="340">
        <f>SUM(M3:M34)</f>
        <v>39</v>
      </c>
      <c r="AS11" s="358" t="e">
        <f t="shared" si="1"/>
        <v>#DIV/0!</v>
      </c>
      <c r="AT11" s="226">
        <f t="shared" si="0"/>
        <v>-39</v>
      </c>
      <c r="AU11" s="346"/>
      <c r="AV11" s="360"/>
    </row>
    <row r="12" spans="1:194" s="233" customFormat="1" ht="24" thickBot="1">
      <c r="A12" s="212">
        <v>10</v>
      </c>
      <c r="B12" s="203" t="s">
        <v>194</v>
      </c>
      <c r="C12" s="214" t="s">
        <v>73</v>
      </c>
      <c r="D12" s="380" t="s">
        <v>192</v>
      </c>
      <c r="E12" s="205"/>
      <c r="F12" s="206">
        <v>0</v>
      </c>
      <c r="G12" s="206">
        <v>0</v>
      </c>
      <c r="H12" s="207">
        <v>5</v>
      </c>
      <c r="I12" s="206">
        <v>4</v>
      </c>
      <c r="J12" s="206">
        <v>1</v>
      </c>
      <c r="K12" s="206">
        <v>5</v>
      </c>
      <c r="L12" s="242"/>
      <c r="M12" s="289"/>
      <c r="N12" s="242"/>
      <c r="O12" s="305"/>
      <c r="P12" s="305"/>
      <c r="Q12" s="305"/>
      <c r="R12" s="305"/>
      <c r="S12" s="285"/>
      <c r="T12" s="242"/>
      <c r="U12" s="242"/>
      <c r="V12" s="242"/>
      <c r="W12" s="229"/>
      <c r="X12" s="243"/>
      <c r="Y12" s="242"/>
      <c r="Z12" s="242"/>
      <c r="AA12" s="242"/>
      <c r="AB12" s="217"/>
      <c r="AC12" s="229"/>
      <c r="AD12" s="220"/>
      <c r="AE12" s="220"/>
      <c r="AF12" s="228"/>
      <c r="AG12" s="228"/>
      <c r="AH12" s="228"/>
      <c r="AI12" s="228"/>
      <c r="AJ12" s="228"/>
      <c r="AK12" s="228"/>
      <c r="AL12" s="228"/>
      <c r="AM12" s="228"/>
      <c r="AN12" s="240"/>
      <c r="AO12" s="224"/>
      <c r="AP12" s="225"/>
      <c r="AQ12" s="339">
        <f>SUM(E12:AN12)</f>
        <v>15</v>
      </c>
      <c r="AR12" s="340">
        <f>SUM(N3:N34)</f>
        <v>0</v>
      </c>
      <c r="AS12" s="356"/>
      <c r="AT12" s="226">
        <f t="shared" si="0"/>
        <v>15</v>
      </c>
      <c r="AU12" s="227"/>
      <c r="AV12" s="354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</row>
    <row r="13" spans="1:194" s="192" customFormat="1" ht="23.25">
      <c r="A13" s="212">
        <v>11</v>
      </c>
      <c r="B13" s="213" t="s">
        <v>123</v>
      </c>
      <c r="C13" s="214" t="s">
        <v>73</v>
      </c>
      <c r="D13" s="215" t="s">
        <v>220</v>
      </c>
      <c r="E13" s="287">
        <v>5</v>
      </c>
      <c r="F13" s="217"/>
      <c r="G13" s="218">
        <v>5</v>
      </c>
      <c r="H13" s="219">
        <v>5</v>
      </c>
      <c r="I13" s="218">
        <v>5</v>
      </c>
      <c r="J13" s="242">
        <v>4</v>
      </c>
      <c r="K13" s="242">
        <v>5</v>
      </c>
      <c r="L13" s="297"/>
      <c r="M13" s="297"/>
      <c r="N13" s="288"/>
      <c r="O13" s="306"/>
      <c r="P13" s="295"/>
      <c r="Q13" s="295"/>
      <c r="R13" s="295"/>
      <c r="S13" s="242"/>
      <c r="T13" s="242"/>
      <c r="U13" s="243"/>
      <c r="V13" s="229"/>
      <c r="W13" s="229"/>
      <c r="X13" s="229"/>
      <c r="Y13" s="229"/>
      <c r="Z13" s="229"/>
      <c r="AA13" s="229"/>
      <c r="AB13" s="229"/>
      <c r="AC13" s="306"/>
      <c r="AD13" s="295"/>
      <c r="AE13" s="220"/>
      <c r="AF13" s="228"/>
      <c r="AG13" s="228"/>
      <c r="AH13" s="228"/>
      <c r="AI13" s="228"/>
      <c r="AJ13" s="228"/>
      <c r="AK13" s="228"/>
      <c r="AL13" s="228"/>
      <c r="AM13" s="228"/>
      <c r="AN13" s="240"/>
      <c r="AO13" s="224"/>
      <c r="AP13" s="225"/>
      <c r="AQ13" s="339">
        <f>SUM(E13:AN13)</f>
        <v>29</v>
      </c>
      <c r="AR13" s="340">
        <f>SUM(S3:S34)</f>
        <v>24</v>
      </c>
      <c r="AS13" s="356"/>
      <c r="AT13" s="226">
        <f t="shared" si="0"/>
        <v>5</v>
      </c>
      <c r="AU13" s="227"/>
      <c r="AV13" s="354"/>
    </row>
    <row r="14" spans="1:194" s="192" customFormat="1" ht="23.25">
      <c r="A14" s="212">
        <v>12</v>
      </c>
      <c r="B14" s="284" t="s">
        <v>264</v>
      </c>
      <c r="C14" s="214" t="s">
        <v>73</v>
      </c>
      <c r="D14" s="215" t="s">
        <v>220</v>
      </c>
      <c r="E14" s="216">
        <v>5</v>
      </c>
      <c r="F14" s="218">
        <v>1</v>
      </c>
      <c r="G14" s="217"/>
      <c r="H14" s="219">
        <v>5</v>
      </c>
      <c r="I14" s="218">
        <v>5</v>
      </c>
      <c r="J14" s="218">
        <v>4</v>
      </c>
      <c r="K14" s="228">
        <v>5</v>
      </c>
      <c r="L14" s="242"/>
      <c r="M14" s="242"/>
      <c r="N14" s="242"/>
      <c r="O14" s="218"/>
      <c r="P14" s="307"/>
      <c r="Q14" s="242"/>
      <c r="R14" s="242"/>
      <c r="S14" s="243"/>
      <c r="T14" s="245"/>
      <c r="U14" s="242"/>
      <c r="V14" s="242"/>
      <c r="W14" s="242"/>
      <c r="X14" s="229"/>
      <c r="Y14" s="229"/>
      <c r="Z14" s="229"/>
      <c r="AA14" s="229"/>
      <c r="AB14" s="229"/>
      <c r="AC14" s="218"/>
      <c r="AD14" s="307"/>
      <c r="AE14" s="220"/>
      <c r="AF14" s="352"/>
      <c r="AG14" s="352"/>
      <c r="AH14" s="352"/>
      <c r="AI14" s="221"/>
      <c r="AJ14" s="221"/>
      <c r="AK14" s="221"/>
      <c r="AL14" s="221"/>
      <c r="AM14" s="221"/>
      <c r="AN14" s="247"/>
      <c r="AO14" s="224"/>
      <c r="AP14" s="225"/>
      <c r="AQ14" s="339">
        <f>SUM(E14:AN14)</f>
        <v>25</v>
      </c>
      <c r="AR14" s="340">
        <f>SUM(T3:T34)</f>
        <v>6</v>
      </c>
      <c r="AS14" s="356"/>
      <c r="AT14" s="226">
        <f t="shared" si="0"/>
        <v>19</v>
      </c>
      <c r="AU14" s="227"/>
      <c r="AV14" s="354"/>
    </row>
    <row r="15" spans="1:194" s="192" customFormat="1" ht="24" thickBot="1">
      <c r="A15" s="248">
        <v>13</v>
      </c>
      <c r="B15" s="284" t="s">
        <v>206</v>
      </c>
      <c r="C15" s="230" t="s">
        <v>73</v>
      </c>
      <c r="D15" s="215" t="s">
        <v>190</v>
      </c>
      <c r="E15" s="231">
        <v>3</v>
      </c>
      <c r="F15" s="245">
        <v>0</v>
      </c>
      <c r="G15" s="219">
        <v>3</v>
      </c>
      <c r="H15" s="232"/>
      <c r="I15" s="218">
        <v>5</v>
      </c>
      <c r="J15" s="242">
        <v>2</v>
      </c>
      <c r="K15" s="218">
        <v>5</v>
      </c>
      <c r="L15" s="242"/>
      <c r="M15" s="242"/>
      <c r="N15" s="242"/>
      <c r="O15" s="242"/>
      <c r="P15" s="242"/>
      <c r="Q15" s="306"/>
      <c r="R15" s="295"/>
      <c r="S15" s="242"/>
      <c r="T15" s="242"/>
      <c r="U15" s="242"/>
      <c r="V15" s="218"/>
      <c r="W15" s="218"/>
      <c r="X15" s="220"/>
      <c r="Y15" s="220"/>
      <c r="Z15" s="220"/>
      <c r="AA15" s="220"/>
      <c r="AB15" s="220"/>
      <c r="AC15" s="220"/>
      <c r="AD15" s="220"/>
      <c r="AE15" s="306"/>
      <c r="AF15" s="295"/>
      <c r="AG15" s="352"/>
      <c r="AH15" s="352"/>
      <c r="AI15" s="221"/>
      <c r="AJ15" s="221"/>
      <c r="AK15" s="221"/>
      <c r="AL15" s="221"/>
      <c r="AM15" s="221"/>
      <c r="AN15" s="308"/>
      <c r="AO15" s="224"/>
      <c r="AP15" s="225"/>
      <c r="AQ15" s="339">
        <f>SUM(E15:AN15)</f>
        <v>18</v>
      </c>
      <c r="AR15" s="340">
        <f>SUM(U3:U34)</f>
        <v>14</v>
      </c>
      <c r="AS15" s="356"/>
      <c r="AT15" s="226">
        <f t="shared" si="0"/>
        <v>4</v>
      </c>
      <c r="AU15" s="227"/>
      <c r="AV15" s="354"/>
    </row>
    <row r="16" spans="1:194" s="233" customFormat="1" ht="24" thickBot="1">
      <c r="A16" s="250">
        <v>14</v>
      </c>
      <c r="B16" s="213" t="s">
        <v>205</v>
      </c>
      <c r="C16" s="214" t="s">
        <v>73</v>
      </c>
      <c r="D16" s="215" t="s">
        <v>88</v>
      </c>
      <c r="E16" s="216">
        <v>5</v>
      </c>
      <c r="F16" s="218">
        <v>0</v>
      </c>
      <c r="G16" s="218">
        <v>1</v>
      </c>
      <c r="H16" s="242">
        <v>2</v>
      </c>
      <c r="I16" s="217"/>
      <c r="J16" s="218">
        <v>2</v>
      </c>
      <c r="K16" s="218">
        <v>5</v>
      </c>
      <c r="L16" s="243"/>
      <c r="M16" s="242"/>
      <c r="N16" s="242"/>
      <c r="O16" s="295"/>
      <c r="P16" s="295"/>
      <c r="Q16" s="218"/>
      <c r="R16" s="307"/>
      <c r="S16" s="251"/>
      <c r="T16" s="297"/>
      <c r="U16" s="297"/>
      <c r="V16" s="297"/>
      <c r="W16" s="297"/>
      <c r="X16" s="251"/>
      <c r="Y16" s="251"/>
      <c r="Z16" s="251"/>
      <c r="AA16" s="251"/>
      <c r="AB16" s="251"/>
      <c r="AC16" s="252"/>
      <c r="AD16" s="252"/>
      <c r="AE16" s="218"/>
      <c r="AF16" s="307"/>
      <c r="AG16" s="353"/>
      <c r="AH16" s="353"/>
      <c r="AI16" s="253"/>
      <c r="AJ16" s="253"/>
      <c r="AK16" s="253"/>
      <c r="AL16" s="253"/>
      <c r="AM16" s="253"/>
      <c r="AN16" s="253"/>
      <c r="AO16" s="254"/>
      <c r="AP16" s="210"/>
      <c r="AQ16" s="331">
        <f>SUM(E16:AN16)</f>
        <v>15</v>
      </c>
      <c r="AR16" s="332">
        <f>SUM(V3:V34)</f>
        <v>23</v>
      </c>
      <c r="AS16" s="355"/>
      <c r="AT16" s="211">
        <f t="shared" si="0"/>
        <v>-8</v>
      </c>
      <c r="AU16" s="255"/>
      <c r="AV16" s="354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</row>
    <row r="17" spans="1:194" s="192" customFormat="1" ht="23.25">
      <c r="A17" s="202">
        <v>1</v>
      </c>
      <c r="B17" s="381" t="s">
        <v>265</v>
      </c>
      <c r="C17" s="214" t="s">
        <v>73</v>
      </c>
      <c r="D17" s="234" t="s">
        <v>88</v>
      </c>
      <c r="E17" s="216">
        <v>5</v>
      </c>
      <c r="F17" s="218">
        <v>5</v>
      </c>
      <c r="G17" s="218">
        <v>5</v>
      </c>
      <c r="H17" s="218">
        <v>5</v>
      </c>
      <c r="I17" s="218">
        <v>5</v>
      </c>
      <c r="J17" s="217"/>
      <c r="K17" s="218">
        <v>5</v>
      </c>
      <c r="L17" s="295">
        <v>2</v>
      </c>
      <c r="M17" s="297">
        <v>5</v>
      </c>
      <c r="N17" s="242"/>
      <c r="O17" s="218"/>
      <c r="P17" s="218"/>
      <c r="Q17" s="218"/>
      <c r="R17" s="218"/>
      <c r="S17" s="229"/>
      <c r="T17" s="242"/>
      <c r="U17" s="242"/>
      <c r="V17" s="242"/>
      <c r="W17" s="242"/>
      <c r="X17" s="229"/>
      <c r="Y17" s="229"/>
      <c r="Z17" s="229"/>
      <c r="AA17" s="229"/>
      <c r="AB17" s="229"/>
      <c r="AC17" s="220"/>
      <c r="AD17" s="220"/>
      <c r="AE17" s="352"/>
      <c r="AF17" s="352"/>
      <c r="AG17" s="352"/>
      <c r="AH17" s="352"/>
      <c r="AI17" s="221"/>
      <c r="AJ17" s="221"/>
      <c r="AK17" s="221"/>
      <c r="AL17" s="221"/>
      <c r="AM17" s="221"/>
      <c r="AN17" s="221"/>
      <c r="AO17" s="256"/>
      <c r="AP17" s="338"/>
      <c r="AQ17" s="339">
        <f>SUM(E17:AN17)</f>
        <v>37</v>
      </c>
      <c r="AR17" s="340">
        <f>SUM(W3:W34)</f>
        <v>25</v>
      </c>
      <c r="AS17" s="356"/>
      <c r="AT17" s="226">
        <f t="shared" si="0"/>
        <v>12</v>
      </c>
      <c r="AU17" s="257"/>
    </row>
    <row r="18" spans="1:194" s="192" customFormat="1" ht="23.25">
      <c r="A18" s="212">
        <v>2</v>
      </c>
      <c r="B18" s="284" t="s">
        <v>266</v>
      </c>
      <c r="C18" s="214" t="s">
        <v>73</v>
      </c>
      <c r="D18" s="215" t="s">
        <v>81</v>
      </c>
      <c r="E18" s="216">
        <v>1</v>
      </c>
      <c r="F18" s="218">
        <v>0</v>
      </c>
      <c r="G18" s="228">
        <v>0</v>
      </c>
      <c r="H18" s="218">
        <v>1</v>
      </c>
      <c r="I18" s="236">
        <v>1</v>
      </c>
      <c r="J18" s="218">
        <v>1</v>
      </c>
      <c r="K18" s="217"/>
      <c r="L18" s="315">
        <v>3</v>
      </c>
      <c r="M18" s="242">
        <v>5</v>
      </c>
      <c r="N18" s="242"/>
      <c r="O18" s="242"/>
      <c r="P18" s="242"/>
      <c r="Q18" s="242"/>
      <c r="R18" s="242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0"/>
      <c r="AD18" s="220"/>
      <c r="AE18" s="352"/>
      <c r="AF18" s="352"/>
      <c r="AG18" s="352"/>
      <c r="AH18" s="352"/>
      <c r="AI18" s="221"/>
      <c r="AJ18" s="221"/>
      <c r="AK18" s="221"/>
      <c r="AL18" s="221"/>
      <c r="AM18" s="221"/>
      <c r="AN18" s="221"/>
      <c r="AO18" s="258"/>
      <c r="AP18" s="347"/>
      <c r="AQ18" s="348">
        <f>SUM(E18:AN18)</f>
        <v>12</v>
      </c>
      <c r="AR18" s="349">
        <f>SUM(X3:X34)</f>
        <v>14</v>
      </c>
      <c r="AS18" s="351"/>
      <c r="AT18" s="226">
        <f t="shared" si="0"/>
        <v>-2</v>
      </c>
      <c r="AU18" s="260"/>
    </row>
    <row r="19" spans="1:194" s="233" customFormat="1" ht="24" thickBot="1">
      <c r="A19" s="212">
        <v>3</v>
      </c>
      <c r="B19" s="314"/>
      <c r="C19" s="371"/>
      <c r="D19" s="373"/>
      <c r="E19" s="285"/>
      <c r="F19" s="242"/>
      <c r="G19" s="242"/>
      <c r="H19" s="245"/>
      <c r="I19" s="242"/>
      <c r="J19" s="242"/>
      <c r="K19" s="242"/>
      <c r="L19" s="218">
        <v>3</v>
      </c>
      <c r="M19" s="242">
        <v>5</v>
      </c>
      <c r="N19" s="243"/>
      <c r="O19" s="243"/>
      <c r="P19" s="243"/>
      <c r="Q19" s="243"/>
      <c r="R19" s="243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0"/>
      <c r="AD19" s="220"/>
      <c r="AE19" s="352"/>
      <c r="AF19" s="352"/>
      <c r="AG19" s="352"/>
      <c r="AH19" s="352"/>
      <c r="AI19" s="221"/>
      <c r="AJ19" s="221"/>
      <c r="AK19" s="221"/>
      <c r="AL19" s="221"/>
      <c r="AM19" s="221"/>
      <c r="AN19" s="221"/>
      <c r="AO19" s="258"/>
      <c r="AP19" s="347"/>
      <c r="AQ19" s="348">
        <f>SUM(E19:AN19)</f>
        <v>8</v>
      </c>
      <c r="AR19" s="349">
        <f>SUM(Y3:Y34)</f>
        <v>30</v>
      </c>
      <c r="AS19" s="351"/>
      <c r="AT19" s="226">
        <f t="shared" si="0"/>
        <v>-22</v>
      </c>
      <c r="AU19" s="260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</row>
    <row r="20" spans="1:194" s="192" customFormat="1" ht="23.25">
      <c r="A20" s="212">
        <v>4</v>
      </c>
      <c r="B20" s="314"/>
      <c r="C20" s="371"/>
      <c r="D20" s="373"/>
      <c r="E20" s="310"/>
      <c r="F20" s="374"/>
      <c r="G20" s="245"/>
      <c r="H20" s="245"/>
      <c r="I20" s="242"/>
      <c r="J20" s="243"/>
      <c r="K20" s="242"/>
      <c r="L20" s="243">
        <v>5</v>
      </c>
      <c r="M20" s="242">
        <v>5</v>
      </c>
      <c r="N20" s="242"/>
      <c r="O20" s="218"/>
      <c r="P20" s="218"/>
      <c r="Q20" s="218"/>
      <c r="R20" s="218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0"/>
      <c r="AD20" s="220"/>
      <c r="AE20" s="219"/>
      <c r="AF20" s="218"/>
      <c r="AG20" s="218"/>
      <c r="AH20" s="218"/>
      <c r="AI20" s="220"/>
      <c r="AJ20" s="220"/>
      <c r="AK20" s="220"/>
      <c r="AL20" s="220"/>
      <c r="AM20" s="220"/>
      <c r="AN20" s="220"/>
      <c r="AO20" s="258"/>
      <c r="AP20" s="347"/>
      <c r="AQ20" s="348">
        <f>SUM(E20:AN20)</f>
        <v>10</v>
      </c>
      <c r="AR20" s="349">
        <f>SUM(Z3:Z34)</f>
        <v>0</v>
      </c>
      <c r="AS20" s="351"/>
      <c r="AT20" s="226">
        <f t="shared" si="0"/>
        <v>10</v>
      </c>
      <c r="AU20" s="260"/>
    </row>
    <row r="21" spans="1:194" s="192" customFormat="1" ht="23.25">
      <c r="A21" s="212">
        <v>5</v>
      </c>
      <c r="B21" s="313"/>
      <c r="C21" s="371"/>
      <c r="D21" s="373"/>
      <c r="E21" s="285"/>
      <c r="F21" s="242"/>
      <c r="G21" s="242"/>
      <c r="H21" s="242"/>
      <c r="I21" s="242"/>
      <c r="J21" s="242"/>
      <c r="K21" s="242"/>
      <c r="L21" s="218">
        <v>5</v>
      </c>
      <c r="M21" s="242">
        <v>4</v>
      </c>
      <c r="N21" s="242"/>
      <c r="O21" s="242"/>
      <c r="P21" s="242"/>
      <c r="Q21" s="242"/>
      <c r="R21" s="242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0"/>
      <c r="AD21" s="220"/>
      <c r="AE21" s="219"/>
      <c r="AF21" s="218"/>
      <c r="AG21" s="218"/>
      <c r="AH21" s="218"/>
      <c r="AI21" s="220"/>
      <c r="AJ21" s="220"/>
      <c r="AK21" s="220"/>
      <c r="AL21" s="220"/>
      <c r="AM21" s="220"/>
      <c r="AN21" s="220"/>
      <c r="AO21" s="258"/>
      <c r="AP21" s="347"/>
      <c r="AQ21" s="348">
        <f>SUM(E21:AN21)</f>
        <v>9</v>
      </c>
      <c r="AR21" s="349">
        <f>SUM(AA3:AA34)</f>
        <v>0</v>
      </c>
      <c r="AS21" s="351"/>
      <c r="AT21" s="226">
        <f t="shared" si="0"/>
        <v>9</v>
      </c>
      <c r="AU21" s="261"/>
    </row>
    <row r="22" spans="1:194" s="264" customFormat="1" ht="24" thickBot="1">
      <c r="A22" s="212">
        <v>6</v>
      </c>
      <c r="B22" s="375"/>
      <c r="C22" s="371"/>
      <c r="D22" s="376"/>
      <c r="E22" s="285"/>
      <c r="F22" s="242"/>
      <c r="G22" s="242"/>
      <c r="H22" s="242"/>
      <c r="I22" s="242"/>
      <c r="J22" s="242"/>
      <c r="K22" s="242"/>
      <c r="L22" s="243">
        <v>5</v>
      </c>
      <c r="M22" s="242">
        <v>5</v>
      </c>
      <c r="N22" s="242"/>
      <c r="O22" s="242"/>
      <c r="P22" s="242"/>
      <c r="Q22" s="242"/>
      <c r="R22" s="242"/>
      <c r="S22" s="245"/>
      <c r="T22" s="229"/>
      <c r="U22" s="229"/>
      <c r="V22" s="229"/>
      <c r="W22" s="229"/>
      <c r="X22" s="229"/>
      <c r="Y22" s="229"/>
      <c r="Z22" s="229"/>
      <c r="AA22" s="229"/>
      <c r="AB22" s="229"/>
      <c r="AC22" s="220"/>
      <c r="AD22" s="220"/>
      <c r="AE22" s="219"/>
      <c r="AF22" s="218"/>
      <c r="AG22" s="218"/>
      <c r="AH22" s="218"/>
      <c r="AI22" s="220"/>
      <c r="AJ22" s="220"/>
      <c r="AK22" s="220"/>
      <c r="AL22" s="220"/>
      <c r="AM22" s="220"/>
      <c r="AN22" s="220"/>
      <c r="AO22" s="262"/>
      <c r="AP22" s="350"/>
      <c r="AQ22" s="348">
        <f>SUM(E22:AN22)</f>
        <v>10</v>
      </c>
      <c r="AR22" s="349">
        <f>SUM(AB3:AB34)</f>
        <v>0</v>
      </c>
      <c r="AS22" s="351"/>
      <c r="AT22" s="226">
        <f t="shared" si="0"/>
        <v>10</v>
      </c>
      <c r="AU22" s="26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</row>
    <row r="23" spans="1:194" s="264" customFormat="1" ht="24" thickBot="1">
      <c r="A23" s="212">
        <v>7</v>
      </c>
      <c r="B23" s="377"/>
      <c r="C23" s="371"/>
      <c r="D23" s="373"/>
      <c r="E23" s="285"/>
      <c r="F23" s="242"/>
      <c r="G23" s="242"/>
      <c r="H23" s="242"/>
      <c r="I23" s="286"/>
      <c r="J23" s="242"/>
      <c r="K23" s="242"/>
      <c r="L23" s="218">
        <v>5</v>
      </c>
      <c r="M23" s="242">
        <v>5</v>
      </c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0"/>
      <c r="AD23" s="220"/>
      <c r="AE23" s="219"/>
      <c r="AF23" s="218"/>
      <c r="AG23" s="218"/>
      <c r="AH23" s="218"/>
      <c r="AI23" s="220"/>
      <c r="AJ23" s="220"/>
      <c r="AK23" s="220"/>
      <c r="AL23" s="220"/>
      <c r="AM23" s="220"/>
      <c r="AN23" s="220"/>
      <c r="AO23" s="262"/>
      <c r="AP23" s="350"/>
      <c r="AQ23" s="348">
        <f>SUM(E23:AN23)</f>
        <v>10</v>
      </c>
      <c r="AR23" s="349">
        <f>SUM(AB4:AB35)</f>
        <v>0</v>
      </c>
      <c r="AS23" s="351"/>
      <c r="AT23" s="226">
        <f t="shared" si="0"/>
        <v>10</v>
      </c>
      <c r="AU23" s="26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</row>
    <row r="24" spans="1:194" s="192" customFormat="1" ht="23.25" customHeight="1">
      <c r="A24" s="212">
        <v>8</v>
      </c>
      <c r="B24" s="313"/>
      <c r="C24" s="371"/>
      <c r="D24" s="376"/>
      <c r="E24" s="285"/>
      <c r="F24" s="242"/>
      <c r="G24" s="242"/>
      <c r="H24" s="242"/>
      <c r="I24" s="242"/>
      <c r="J24" s="242"/>
      <c r="K24" s="242"/>
      <c r="L24" s="217"/>
      <c r="M24" s="242">
        <v>5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45"/>
      <c r="AF24" s="242"/>
      <c r="AG24" s="242"/>
      <c r="AH24" s="242"/>
      <c r="AI24" s="229"/>
      <c r="AJ24" s="229"/>
      <c r="AK24" s="229"/>
      <c r="AL24" s="229"/>
      <c r="AM24" s="229"/>
      <c r="AN24" s="220"/>
      <c r="AO24" s="262"/>
      <c r="AP24" s="350"/>
      <c r="AQ24" s="348">
        <f>SUM(E24:AN24)</f>
        <v>5</v>
      </c>
      <c r="AR24" s="349">
        <f>SUM(AC3:AC34)</f>
        <v>0</v>
      </c>
      <c r="AS24" s="351"/>
      <c r="AT24" s="226">
        <f t="shared" si="0"/>
        <v>5</v>
      </c>
      <c r="AU24" s="261"/>
    </row>
    <row r="25" spans="1:194" s="192" customFormat="1" ht="23.25" customHeight="1">
      <c r="A25" s="212">
        <v>9</v>
      </c>
      <c r="B25" s="313"/>
      <c r="C25" s="371"/>
      <c r="D25" s="376"/>
      <c r="E25" s="285"/>
      <c r="F25" s="242"/>
      <c r="G25" s="242"/>
      <c r="H25" s="286"/>
      <c r="I25" s="242"/>
      <c r="J25" s="242"/>
      <c r="K25" s="242"/>
      <c r="L25" s="242">
        <v>3</v>
      </c>
      <c r="M25" s="217"/>
      <c r="N25" s="229"/>
      <c r="O25" s="229"/>
      <c r="P25" s="229"/>
      <c r="Q25" s="229"/>
      <c r="R25" s="22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9"/>
      <c r="AD25" s="229"/>
      <c r="AE25" s="245"/>
      <c r="AF25" s="242"/>
      <c r="AG25" s="242"/>
      <c r="AH25" s="242"/>
      <c r="AI25" s="229"/>
      <c r="AJ25" s="229"/>
      <c r="AK25" s="229"/>
      <c r="AL25" s="229"/>
      <c r="AM25" s="229"/>
      <c r="AN25" s="220"/>
      <c r="AO25" s="262"/>
      <c r="AP25" s="350"/>
      <c r="AQ25" s="348">
        <f>SUM(E25:AN25)</f>
        <v>3</v>
      </c>
      <c r="AR25" s="351">
        <f>SUM(AD3:AD34)</f>
        <v>0</v>
      </c>
      <c r="AS25" s="351"/>
      <c r="AT25" s="226">
        <f t="shared" si="0"/>
        <v>3</v>
      </c>
      <c r="AU25" s="261"/>
    </row>
    <row r="26" spans="1:194" s="233" customFormat="1" ht="23.25" customHeight="1" thickBot="1">
      <c r="A26" s="212">
        <v>10</v>
      </c>
      <c r="B26" s="265"/>
      <c r="C26" s="265"/>
      <c r="D26" s="269"/>
      <c r="E26" s="221"/>
      <c r="F26" s="221"/>
      <c r="G26" s="221"/>
      <c r="H26" s="221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3"/>
      <c r="V26" s="223"/>
      <c r="W26" s="223"/>
      <c r="X26" s="223"/>
      <c r="Y26" s="219"/>
      <c r="Z26" s="219"/>
      <c r="AA26" s="219"/>
      <c r="AB26" s="219"/>
      <c r="AC26" s="245"/>
      <c r="AD26" s="245"/>
      <c r="AE26" s="245"/>
      <c r="AF26" s="242"/>
      <c r="AG26" s="242"/>
      <c r="AH26" s="242"/>
      <c r="AI26" s="229"/>
      <c r="AJ26" s="229"/>
      <c r="AK26" s="229"/>
      <c r="AL26" s="229"/>
      <c r="AM26" s="229"/>
      <c r="AN26" s="220"/>
      <c r="AO26" s="262"/>
      <c r="AP26" s="263"/>
      <c r="AQ26" s="259">
        <f>SUM(E26:AN26)</f>
        <v>0</v>
      </c>
      <c r="AR26" s="267">
        <f>SUM(AE3:AE34)</f>
        <v>0</v>
      </c>
      <c r="AS26" s="267"/>
      <c r="AT26" s="226">
        <f t="shared" si="0"/>
        <v>0</v>
      </c>
      <c r="AU26" s="261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</row>
    <row r="27" spans="1:194" s="192" customFormat="1" ht="23.25" customHeight="1">
      <c r="A27" s="212">
        <v>11</v>
      </c>
      <c r="B27" s="265"/>
      <c r="C27" s="265"/>
      <c r="D27" s="266"/>
      <c r="E27" s="221"/>
      <c r="F27" s="221"/>
      <c r="G27" s="221"/>
      <c r="H27" s="221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8"/>
      <c r="V27" s="228"/>
      <c r="W27" s="228"/>
      <c r="X27" s="228"/>
      <c r="Y27" s="218"/>
      <c r="Z27" s="218"/>
      <c r="AA27" s="218"/>
      <c r="AB27" s="218"/>
      <c r="AC27" s="242"/>
      <c r="AD27" s="242"/>
      <c r="AE27" s="242"/>
      <c r="AF27" s="242"/>
      <c r="AG27" s="242"/>
      <c r="AH27" s="242"/>
      <c r="AI27" s="229"/>
      <c r="AJ27" s="229"/>
      <c r="AK27" s="229"/>
      <c r="AL27" s="229"/>
      <c r="AM27" s="229"/>
      <c r="AN27" s="220"/>
      <c r="AO27" s="262"/>
      <c r="AP27" s="263"/>
      <c r="AQ27" s="259">
        <f>SUM(E27:AN27)</f>
        <v>0</v>
      </c>
      <c r="AR27" s="267">
        <f>SUM(AF3:AF34)</f>
        <v>0</v>
      </c>
      <c r="AS27" s="267"/>
      <c r="AT27" s="226">
        <f t="shared" si="0"/>
        <v>0</v>
      </c>
      <c r="AU27" s="261"/>
    </row>
    <row r="28" spans="1:194" s="192" customFormat="1" ht="23.25" customHeight="1">
      <c r="A28" s="212">
        <v>12</v>
      </c>
      <c r="B28" s="265"/>
      <c r="C28" s="265"/>
      <c r="D28" s="266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9"/>
      <c r="Z28" s="249"/>
      <c r="AA28" s="249"/>
      <c r="AB28" s="249"/>
      <c r="AC28" s="246"/>
      <c r="AD28" s="246"/>
      <c r="AE28" s="246"/>
      <c r="AF28" s="246"/>
      <c r="AG28" s="246"/>
      <c r="AH28" s="246"/>
      <c r="AI28" s="229"/>
      <c r="AJ28" s="229"/>
      <c r="AK28" s="229"/>
      <c r="AL28" s="229"/>
      <c r="AM28" s="229"/>
      <c r="AN28" s="220"/>
      <c r="AO28" s="262"/>
      <c r="AP28" s="263"/>
      <c r="AQ28" s="259">
        <f>SUM(E28:AN28)</f>
        <v>0</v>
      </c>
      <c r="AR28" s="267">
        <f>SUM(AG3:AG34)</f>
        <v>0</v>
      </c>
      <c r="AS28" s="267"/>
      <c r="AT28" s="226">
        <f t="shared" si="0"/>
        <v>0</v>
      </c>
      <c r="AU28" s="261"/>
    </row>
    <row r="29" spans="1:194" s="264" customFormat="1" ht="23.25" customHeight="1" thickBot="1">
      <c r="A29" s="248">
        <v>13</v>
      </c>
      <c r="B29" s="265"/>
      <c r="C29" s="265"/>
      <c r="D29" s="266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9"/>
      <c r="Z29" s="249"/>
      <c r="AA29" s="249"/>
      <c r="AB29" s="249"/>
      <c r="AC29" s="246"/>
      <c r="AD29" s="246"/>
      <c r="AE29" s="246"/>
      <c r="AF29" s="246"/>
      <c r="AG29" s="246"/>
      <c r="AH29" s="246"/>
      <c r="AI29" s="229"/>
      <c r="AJ29" s="229"/>
      <c r="AK29" s="229"/>
      <c r="AL29" s="229"/>
      <c r="AM29" s="229"/>
      <c r="AN29" s="220"/>
      <c r="AO29" s="262"/>
      <c r="AP29" s="263"/>
      <c r="AQ29" s="259">
        <f>SUM(E29:AN29)</f>
        <v>0</v>
      </c>
      <c r="AR29" s="267">
        <f>SUM(AH3:AH34)</f>
        <v>0</v>
      </c>
      <c r="AS29" s="267"/>
      <c r="AT29" s="226">
        <f t="shared" si="0"/>
        <v>0</v>
      </c>
      <c r="AU29" s="261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</row>
    <row r="30" spans="1:194" ht="23.25" customHeight="1">
      <c r="A30" s="250">
        <v>14</v>
      </c>
      <c r="B30" s="270"/>
      <c r="C30" s="270"/>
      <c r="D30" s="26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0"/>
      <c r="Z30" s="220"/>
      <c r="AA30" s="220"/>
      <c r="AB30" s="220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0"/>
      <c r="AO30" s="271"/>
      <c r="AP30" s="272"/>
      <c r="AQ30" s="273">
        <f>SUM(E30:AN30)</f>
        <v>0</v>
      </c>
      <c r="AR30" s="274">
        <f>SUM(AI3:AI34)</f>
        <v>0</v>
      </c>
      <c r="AS30" s="274"/>
      <c r="AT30" s="226">
        <f t="shared" si="0"/>
        <v>0</v>
      </c>
      <c r="AU30" s="257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</row>
    <row r="31" spans="1:194" ht="23.25" hidden="1" customHeight="1">
      <c r="A31" s="268"/>
      <c r="B31" s="265"/>
      <c r="C31" s="265"/>
      <c r="D31" s="26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0"/>
      <c r="AO31" s="275"/>
      <c r="AP31" s="276"/>
      <c r="AQ31" s="259">
        <f>SUM(E31:AN31)</f>
        <v>0</v>
      </c>
      <c r="AR31" s="267">
        <f>SUM(AJ3:AJ34)</f>
        <v>0</v>
      </c>
      <c r="AS31" s="267"/>
      <c r="AT31" s="226">
        <f t="shared" si="0"/>
        <v>0</v>
      </c>
      <c r="AU31" s="260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</row>
    <row r="32" spans="1:194" ht="23.25" hidden="1" customHeight="1">
      <c r="A32" s="268"/>
      <c r="B32" s="277"/>
      <c r="C32" s="277"/>
      <c r="D32" s="278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0"/>
      <c r="Z32" s="220"/>
      <c r="AA32" s="220"/>
      <c r="AB32" s="220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0"/>
      <c r="AO32" s="275"/>
      <c r="AP32" s="276"/>
      <c r="AQ32" s="259">
        <f>SUM(E32:AN32)</f>
        <v>0</v>
      </c>
      <c r="AR32" s="267">
        <f>SUM(AK3:AK34)</f>
        <v>0</v>
      </c>
      <c r="AS32" s="267"/>
      <c r="AT32" s="226">
        <f t="shared" si="0"/>
        <v>0</v>
      </c>
      <c r="AU32" s="260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</row>
    <row r="33" spans="1:194" ht="23.25" hidden="1" customHeight="1">
      <c r="A33" s="268"/>
      <c r="B33" s="265"/>
      <c r="C33" s="265"/>
      <c r="D33" s="279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0"/>
      <c r="Z33" s="220"/>
      <c r="AA33" s="220"/>
      <c r="AB33" s="220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0"/>
      <c r="AO33" s="275"/>
      <c r="AP33" s="276"/>
      <c r="AQ33" s="259">
        <f>SUM(E33:AN33)</f>
        <v>0</v>
      </c>
      <c r="AR33" s="267">
        <f>SUM(AL3:AL34)</f>
        <v>0</v>
      </c>
      <c r="AS33" s="267"/>
      <c r="AT33" s="226">
        <f t="shared" si="0"/>
        <v>0</v>
      </c>
      <c r="AU33" s="260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</row>
    <row r="34" spans="1:194" ht="23.25" hidden="1" customHeight="1">
      <c r="A34" s="268"/>
      <c r="B34" s="280"/>
      <c r="C34" s="280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0"/>
      <c r="Z34" s="220"/>
      <c r="AA34" s="220"/>
      <c r="AB34" s="220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0"/>
      <c r="AO34" s="275"/>
      <c r="AP34" s="276"/>
      <c r="AQ34" s="259">
        <f>SUM(E34:AN34)</f>
        <v>0</v>
      </c>
      <c r="AR34" s="267">
        <f>SUM(AM3:AM34)</f>
        <v>0</v>
      </c>
      <c r="AS34" s="267"/>
      <c r="AT34" s="226">
        <f t="shared" si="0"/>
        <v>0</v>
      </c>
      <c r="AU34" s="260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</row>
    <row r="35" spans="1:194" s="192" customFormat="1" ht="24.95" customHeight="1"/>
    <row r="36" spans="1:194" s="192" customFormat="1" ht="24.95" customHeight="1"/>
    <row r="37" spans="1:194" s="192" customFormat="1" ht="24.95" customHeight="1"/>
    <row r="38" spans="1:194" s="192" customFormat="1" ht="24.95" customHeight="1"/>
    <row r="39" spans="1:194" s="192" customFormat="1" ht="24.95" customHeight="1"/>
    <row r="40" spans="1:194" s="192" customFormat="1" ht="24.95" customHeight="1"/>
    <row r="41" spans="1:194" s="192" customFormat="1" ht="24.95" customHeight="1">
      <c r="J41" s="281"/>
      <c r="W41" s="282"/>
    </row>
    <row r="42" spans="1:194" s="192" customFormat="1" ht="24.95" customHeight="1"/>
    <row r="43" spans="1:194" s="192" customFormat="1" ht="24.95" customHeight="1"/>
    <row r="44" spans="1:194" s="192" customFormat="1" ht="24.95" customHeight="1"/>
    <row r="45" spans="1:194" s="192" customFormat="1" ht="24.95" customHeight="1"/>
    <row r="46" spans="1:194" s="192" customFormat="1" ht="24.95" customHeight="1"/>
    <row r="47" spans="1:194" s="192" customFormat="1" ht="24.95" customHeight="1"/>
    <row r="48" spans="1:194" s="192" customFormat="1" ht="24.95" customHeight="1"/>
    <row r="49" spans="8:8" s="192" customFormat="1" ht="24.95" customHeight="1"/>
    <row r="50" spans="8:8" s="192" customFormat="1" ht="24.95" customHeight="1"/>
    <row r="51" spans="8:8" s="192" customFormat="1" ht="24.95" customHeight="1"/>
    <row r="52" spans="8:8" s="192" customFormat="1" ht="24.95" customHeight="1"/>
    <row r="53" spans="8:8" s="192" customFormat="1" ht="24.95" customHeight="1"/>
    <row r="54" spans="8:8" s="192" customFormat="1" ht="24.95" customHeight="1"/>
    <row r="55" spans="8:8" s="192" customFormat="1" ht="24.95" customHeight="1"/>
    <row r="56" spans="8:8" s="192" customFormat="1" ht="24.95" customHeight="1"/>
    <row r="57" spans="8:8" s="192" customFormat="1" ht="24.95" customHeight="1"/>
    <row r="58" spans="8:8" s="192" customFormat="1" ht="24.95" customHeight="1">
      <c r="H58" s="283"/>
    </row>
    <row r="59" spans="8:8" s="192" customFormat="1" ht="24.95" customHeight="1"/>
    <row r="60" spans="8:8" s="192" customFormat="1" ht="24.95" customHeight="1"/>
    <row r="61" spans="8:8" s="192" customFormat="1" ht="24.95" customHeight="1"/>
    <row r="62" spans="8:8" s="192" customFormat="1" ht="24.95" customHeight="1"/>
    <row r="63" spans="8:8" s="192" customFormat="1" ht="24.95" customHeight="1"/>
    <row r="64" spans="8:8" s="192" customFormat="1" ht="24.95" customHeight="1"/>
    <row r="65" s="192" customFormat="1" ht="24.95" customHeight="1"/>
    <row r="66" s="192" customFormat="1" ht="24.95" customHeight="1"/>
    <row r="67" s="192" customFormat="1" ht="24.95" customHeight="1"/>
    <row r="68" s="192" customFormat="1" ht="24.95" customHeight="1"/>
    <row r="69" s="192" customFormat="1" ht="24.95" customHeight="1"/>
    <row r="70" s="192" customFormat="1" ht="24.95" customHeight="1"/>
    <row r="71" s="192" customFormat="1" ht="24.95" customHeight="1"/>
    <row r="72" s="192" customFormat="1" ht="24.95" customHeight="1"/>
    <row r="73" s="192" customFormat="1" ht="24.95" customHeight="1"/>
    <row r="74" s="192" customFormat="1" ht="24.95" customHeight="1"/>
    <row r="75" s="192" customFormat="1" ht="24.95" customHeight="1"/>
    <row r="76" s="192" customFormat="1" ht="24.95" customHeight="1"/>
    <row r="77" s="192" customFormat="1" ht="24.95" customHeight="1"/>
    <row r="78" s="192" customFormat="1" ht="24.95" customHeight="1"/>
    <row r="79" s="192" customFormat="1" ht="24.95" customHeight="1"/>
    <row r="80" s="192" customFormat="1" ht="24.95" customHeight="1"/>
    <row r="81" s="192" customFormat="1" ht="24.95" customHeight="1"/>
    <row r="82" s="192" customFormat="1" ht="24.95" customHeight="1"/>
    <row r="83" s="192" customFormat="1" ht="24.95" customHeight="1"/>
    <row r="84" s="192" customFormat="1" ht="24.95" customHeight="1"/>
    <row r="85" s="192" customFormat="1" ht="24.95" customHeight="1"/>
    <row r="86" s="192" customFormat="1" ht="24.95" customHeight="1"/>
    <row r="87" s="192" customFormat="1" ht="24.95" customHeight="1"/>
    <row r="88" s="192" customFormat="1" ht="24.95" customHeight="1"/>
    <row r="89" s="192" customFormat="1" ht="24.95" customHeight="1"/>
    <row r="90" s="192" customFormat="1" ht="24.95" customHeight="1"/>
    <row r="91" s="192" customFormat="1" ht="24.95" customHeight="1"/>
    <row r="92" s="192" customFormat="1" ht="24.95" customHeight="1"/>
    <row r="93" s="192" customFormat="1" ht="24.95" customHeight="1"/>
    <row r="94" s="192" customFormat="1" ht="24.95" customHeight="1"/>
    <row r="95" s="192" customFormat="1" ht="24.95" customHeight="1"/>
    <row r="96" s="192" customFormat="1" ht="24.95" customHeight="1"/>
    <row r="97" s="192" customFormat="1" ht="24.95" customHeight="1"/>
    <row r="98" s="192" customFormat="1" ht="24.95" customHeight="1"/>
    <row r="99" s="192" customFormat="1" ht="24.95" customHeight="1"/>
    <row r="100" s="192" customFormat="1" ht="24.95" customHeight="1"/>
    <row r="101" s="192" customFormat="1" ht="24.95" customHeight="1"/>
    <row r="102" s="192" customFormat="1" ht="24.95" customHeight="1"/>
    <row r="103" s="192" customFormat="1" ht="24.95" customHeight="1"/>
    <row r="104" s="192" customFormat="1" ht="24.95" customHeight="1"/>
    <row r="105" s="192" customFormat="1" ht="24.95" customHeight="1"/>
    <row r="106" s="192" customFormat="1" ht="24.95" customHeight="1"/>
    <row r="107" s="192" customFormat="1" ht="24.95" customHeight="1"/>
    <row r="108" s="192" customFormat="1" ht="24.95" customHeight="1"/>
    <row r="109" s="192" customFormat="1" ht="24.95" customHeight="1"/>
    <row r="110" s="192" customFormat="1" ht="24.95" customHeight="1"/>
    <row r="111" s="192" customFormat="1" ht="24.95" customHeight="1"/>
    <row r="112" s="192" customFormat="1" ht="24.95" customHeight="1"/>
    <row r="113" s="192" customFormat="1" ht="24.95" customHeight="1"/>
    <row r="114" s="192" customFormat="1" ht="24.95" customHeight="1"/>
    <row r="115" s="192" customFormat="1" ht="24.95" customHeight="1"/>
    <row r="116" s="192" customFormat="1" ht="24.95" customHeight="1"/>
    <row r="117" s="192" customFormat="1" ht="24.95" customHeight="1"/>
    <row r="118" s="192" customFormat="1" ht="24.95" customHeight="1"/>
    <row r="119" s="192" customFormat="1" ht="24.95" customHeight="1"/>
    <row r="120" s="192" customFormat="1" ht="24.95" customHeight="1"/>
    <row r="121" s="192" customFormat="1" ht="24.95" customHeight="1"/>
    <row r="122" s="192" customFormat="1" ht="24.95" customHeight="1"/>
    <row r="123" s="192" customFormat="1" ht="24.95" customHeight="1"/>
    <row r="124" s="192" customFormat="1" ht="24.95" customHeight="1"/>
    <row r="125" s="192" customFormat="1" ht="24.95" customHeight="1"/>
    <row r="126" s="192" customFormat="1" ht="24.95" customHeight="1"/>
    <row r="127" s="192" customFormat="1" ht="24.95" customHeight="1"/>
    <row r="128" s="192" customFormat="1" ht="24.95" customHeight="1"/>
    <row r="129" s="192" customFormat="1" ht="24.95" customHeight="1"/>
    <row r="130" s="192" customFormat="1" ht="24.95" customHeight="1"/>
    <row r="131" s="192" customFormat="1" ht="24.95" customHeight="1"/>
    <row r="132" s="192" customFormat="1" ht="24.95" customHeight="1"/>
    <row r="133" s="192" customFormat="1" ht="24.95" customHeight="1"/>
    <row r="134" s="192" customFormat="1" ht="24.95" customHeight="1"/>
    <row r="135" s="192" customFormat="1" ht="24.95" customHeight="1"/>
    <row r="136" s="192" customFormat="1" ht="24.95" customHeight="1"/>
    <row r="137" s="192" customFormat="1" ht="24.95" customHeight="1"/>
    <row r="138" s="192" customFormat="1" ht="24.95" customHeight="1"/>
    <row r="139" s="192" customFormat="1" ht="24.95" customHeight="1"/>
    <row r="140" s="192" customFormat="1" ht="24.95" customHeight="1"/>
    <row r="141" s="192" customFormat="1" ht="24.95" customHeight="1"/>
    <row r="142" s="192" customFormat="1" ht="24.95" customHeight="1"/>
    <row r="143" s="192" customFormat="1" ht="24.95" customHeight="1"/>
    <row r="144" s="192" customFormat="1" ht="24.95" customHeight="1"/>
    <row r="145" s="192" customFormat="1" ht="24.95" customHeight="1"/>
    <row r="146" s="192" customFormat="1" ht="24.95" customHeight="1"/>
    <row r="147" s="192" customFormat="1" ht="24.95" customHeight="1"/>
    <row r="148" s="192" customFormat="1" ht="24.95" customHeight="1"/>
    <row r="149" s="192" customFormat="1" ht="24.95" customHeight="1"/>
    <row r="150" s="192" customFormat="1" ht="24.95" customHeight="1"/>
    <row r="151" s="192" customFormat="1" ht="24.95" customHeight="1"/>
    <row r="152" s="192" customFormat="1" ht="24.95" customHeight="1"/>
    <row r="153" s="192" customFormat="1" ht="24.95" customHeight="1"/>
    <row r="154" s="192" customFormat="1" ht="24.95" customHeight="1"/>
    <row r="155" s="192" customFormat="1" ht="24.95" customHeight="1"/>
    <row r="156" s="192" customFormat="1" ht="24.95" customHeight="1"/>
    <row r="157" s="192" customFormat="1" ht="24.95" customHeight="1"/>
    <row r="158" s="192" customFormat="1" ht="24.95" customHeight="1"/>
    <row r="159" s="192" customFormat="1" ht="24.95" customHeight="1"/>
    <row r="160" s="192" customFormat="1" ht="24.95" customHeight="1"/>
    <row r="161" s="192" customFormat="1" ht="24.95" customHeight="1"/>
    <row r="162" s="192" customFormat="1" ht="24.95" customHeight="1"/>
    <row r="163" s="192" customFormat="1" ht="24.95" customHeight="1"/>
    <row r="164" s="192" customFormat="1" ht="24.95" customHeight="1"/>
    <row r="165" s="192" customFormat="1" ht="24.95" customHeight="1"/>
    <row r="166" s="192" customFormat="1" ht="24.95" customHeight="1"/>
    <row r="167" s="192" customFormat="1" ht="24.95" customHeight="1"/>
    <row r="168" s="192" customFormat="1" ht="24.95" customHeight="1"/>
    <row r="169" s="192" customFormat="1" ht="24.95" customHeight="1"/>
    <row r="170" s="192" customFormat="1" ht="24.95" customHeight="1"/>
    <row r="171" s="192" customFormat="1" ht="24.95" customHeight="1"/>
    <row r="172" s="192" customFormat="1" ht="24.95" customHeight="1"/>
    <row r="173" s="192" customFormat="1" ht="24.95" customHeight="1"/>
    <row r="174" s="192" customFormat="1" ht="24.95" customHeight="1"/>
    <row r="175" s="192" customFormat="1" ht="24.95" customHeight="1"/>
    <row r="176" s="192" customFormat="1" ht="24.95" customHeight="1"/>
    <row r="177" s="192" customFormat="1" ht="24.95" customHeight="1"/>
    <row r="178" s="192" customFormat="1" ht="24.95" customHeight="1"/>
    <row r="179" s="192" customFormat="1" ht="24.95" customHeight="1"/>
    <row r="180" s="192" customFormat="1" ht="24.95" customHeight="1"/>
    <row r="181" s="192" customFormat="1" ht="24.95" customHeight="1"/>
    <row r="182" s="192" customFormat="1" ht="24.95" customHeight="1"/>
    <row r="183" s="192" customFormat="1" ht="24.95" customHeight="1"/>
    <row r="184" s="192" customFormat="1" ht="24.95" customHeight="1"/>
    <row r="185" s="192" customFormat="1" ht="24.95" customHeight="1"/>
    <row r="186" s="192" customFormat="1" ht="24.95" customHeight="1"/>
    <row r="187" s="192" customFormat="1" ht="24.95" customHeight="1"/>
    <row r="188" s="192" customFormat="1" ht="24.95" customHeight="1"/>
    <row r="189" s="192" customFormat="1" ht="24.95" customHeight="1"/>
    <row r="190" s="192" customFormat="1" ht="24.95" customHeight="1"/>
    <row r="191" s="192" customFormat="1" ht="24.95" customHeight="1"/>
    <row r="192" s="192" customFormat="1" ht="24.95" customHeight="1"/>
    <row r="193" s="192" customFormat="1" ht="24.95" customHeight="1"/>
    <row r="194" s="192" customFormat="1" ht="24.95" customHeight="1"/>
    <row r="195" s="192" customFormat="1" ht="24.95" customHeight="1"/>
    <row r="196" s="192" customFormat="1" ht="24.95" customHeight="1"/>
    <row r="197" s="192" customFormat="1" ht="24.95" customHeight="1"/>
    <row r="198" s="192" customFormat="1" ht="24.95" customHeight="1"/>
    <row r="199" s="192" customFormat="1" ht="24.95" customHeight="1"/>
    <row r="200" s="192" customFormat="1" ht="24.95" customHeight="1"/>
    <row r="201" s="192" customFormat="1" ht="24.95" customHeight="1"/>
    <row r="202" s="192" customFormat="1" ht="24.95" customHeight="1"/>
    <row r="203" s="192" customFormat="1" ht="24.95" customHeight="1"/>
    <row r="204" s="192" customFormat="1" ht="24.95" customHeight="1"/>
    <row r="205" s="192" customFormat="1" ht="24.95" customHeight="1"/>
    <row r="206" s="192" customFormat="1" ht="24.95" customHeight="1"/>
    <row r="207" s="192" customFormat="1" ht="24.95" customHeight="1"/>
    <row r="208" s="192" customFormat="1" ht="24.95" customHeight="1"/>
    <row r="209" s="192" customFormat="1" ht="24.95" customHeight="1"/>
    <row r="210" s="192" customFormat="1" ht="24.95" customHeight="1"/>
    <row r="211" s="192" customFormat="1" ht="24.95" customHeight="1"/>
    <row r="212" s="192" customFormat="1" ht="24.95" customHeight="1"/>
    <row r="213" s="192" customFormat="1" ht="24.95" customHeight="1"/>
    <row r="214" s="192" customFormat="1" ht="24.95" customHeight="1"/>
    <row r="215" s="192" customFormat="1" ht="24.95" customHeight="1"/>
    <row r="216" s="192" customFormat="1" ht="24.95" customHeight="1"/>
    <row r="217" s="192" customFormat="1" ht="24.95" customHeight="1"/>
  </sheetData>
  <mergeCells count="1">
    <mergeCell ref="AU1:AU2"/>
  </mergeCells>
  <conditionalFormatting sqref="AC11:AE11">
    <cfRule type="cellIs" dxfId="23" priority="8" stopIfTrue="1" operator="equal">
      <formula>5</formula>
    </cfRule>
  </conditionalFormatting>
  <conditionalFormatting sqref="E26:U35 S13:U22 E3:R11 N23:U25 L12:R12">
    <cfRule type="cellIs" dxfId="22" priority="7" stopIfTrue="1" operator="equal">
      <formula>5</formula>
    </cfRule>
  </conditionalFormatting>
  <conditionalFormatting sqref="S3:AB11 S12:V12 X12:AB12">
    <cfRule type="cellIs" dxfId="21" priority="6" stopIfTrue="1" operator="equal">
      <formula>5</formula>
    </cfRule>
  </conditionalFormatting>
  <conditionalFormatting sqref="L13:R16 N17:R22">
    <cfRule type="cellIs" dxfId="20" priority="5" stopIfTrue="1" operator="equal">
      <formula>5</formula>
    </cfRule>
  </conditionalFormatting>
  <conditionalFormatting sqref="AC13:AD14">
    <cfRule type="cellIs" dxfId="19" priority="4" stopIfTrue="1" operator="equal">
      <formula>5</formula>
    </cfRule>
  </conditionalFormatting>
  <conditionalFormatting sqref="AE15:AF16">
    <cfRule type="cellIs" dxfId="18" priority="3" stopIfTrue="1" operator="equal">
      <formula>5</formula>
    </cfRule>
  </conditionalFormatting>
  <conditionalFormatting sqref="E19:M25 L17:M18">
    <cfRule type="cellIs" dxfId="17" priority="2" stopIfTrue="1" operator="equal">
      <formula>5</formula>
    </cfRule>
  </conditionalFormatting>
  <conditionalFormatting sqref="E12:K18">
    <cfRule type="cellIs" dxfId="16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Navngivne områder</vt:lpstr>
      </vt:variant>
      <vt:variant>
        <vt:i4>3</vt:i4>
      </vt:variant>
    </vt:vector>
  </HeadingPairs>
  <TitlesOfParts>
    <vt:vector size="20" baseType="lpstr">
      <vt:lpstr>Deltagere &amp; Point samlet 2019</vt:lpstr>
      <vt:lpstr>Score 2. afd. Senior &amp; 40+</vt:lpstr>
      <vt:lpstr>Score 2. afd. J&amp;K</vt:lpstr>
      <vt:lpstr>Score 2. afd. D_P</vt:lpstr>
      <vt:lpstr>Score 2. afd. Puslinge</vt:lpstr>
      <vt:lpstr>Score 2. afd. Minior</vt:lpstr>
      <vt:lpstr>Score 1. afd. Senior &amp; 40+</vt:lpstr>
      <vt:lpstr>Score 1. afd. Kadet</vt:lpstr>
      <vt:lpstr>Score 1. afd. D_P</vt:lpstr>
      <vt:lpstr>Score 1. afd. Puslinge</vt:lpstr>
      <vt:lpstr>Score 1. afd. Minior</vt:lpstr>
      <vt:lpstr>Invitation 2 afd Fredericia</vt:lpstr>
      <vt:lpstr>2.afd Deltagere</vt:lpstr>
      <vt:lpstr>Invitation 3 afd Kårde</vt:lpstr>
      <vt:lpstr>Invitation 4 afd Kårde</vt:lpstr>
      <vt:lpstr>Invitation 5 afd Kårde</vt:lpstr>
      <vt:lpstr>Invitation 6 afd Kårde</vt:lpstr>
      <vt:lpstr>'Invitation 4 afd Kårde'!Udskriftsområde</vt:lpstr>
      <vt:lpstr>'Invitation 5 afd Kårde'!Udskriftsområde</vt:lpstr>
      <vt:lpstr>'Invitation 6 afd Kårde'!Udskriftsområde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Voersaa</dc:creator>
  <cp:lastModifiedBy>Ole Kokborg</cp:lastModifiedBy>
  <cp:lastPrinted>2019-05-30T11:07:04Z</cp:lastPrinted>
  <dcterms:created xsi:type="dcterms:W3CDTF">2018-02-17T17:47:31Z</dcterms:created>
  <dcterms:modified xsi:type="dcterms:W3CDTF">2019-05-30T15:05:32Z</dcterms:modified>
</cp:coreProperties>
</file>